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tabRatio="668" activeTab="0"/>
  </bookViews>
  <sheets>
    <sheet name="2020表(12)" sheetId="1" r:id="rId1"/>
  </sheets>
  <definedNames>
    <definedName name="AREA">#REF!</definedName>
    <definedName name="CompleteAndStart">#REF!</definedName>
    <definedName name="PROPERTY">#REF!</definedName>
    <definedName name="VOCATION">#REF!</definedName>
    <definedName name="城建环保">#REF!</definedName>
    <definedName name="耳热围绕">#REF!</definedName>
    <definedName name="福州市">#REF!</definedName>
    <definedName name="工业科技">#REF!</definedName>
    <definedName name="交通">#REF!</definedName>
    <definedName name="跨地市">#REF!</definedName>
    <definedName name="龙岩市">#REF!</definedName>
    <definedName name="南平市">#REF!</definedName>
    <definedName name="能源">#REF!</definedName>
    <definedName name="宁德市">#REF!</definedName>
    <definedName name="农林水利">#REF!</definedName>
    <definedName name="平潭综合实验区">#REF!</definedName>
    <definedName name="莆田市">#REF!</definedName>
    <definedName name="青阳街道">#REF!</definedName>
    <definedName name="泉州市">#REF!</definedName>
    <definedName name="三明市">#REF!</definedName>
    <definedName name="商贸服务业">#REF!</definedName>
    <definedName name="社会事业">#REF!</definedName>
    <definedName name="厦门市">#REF!</definedName>
    <definedName name="漳州市">#REF!</definedName>
    <definedName name="镇街道">#REF!</definedName>
    <definedName name="AREA" localSheetId="0">#REF!</definedName>
    <definedName name="_xlnm.Print_Titles" localSheetId="0">'2020表(12)'!$1:$3</definedName>
    <definedName name="福州市" localSheetId="0">#REF!</definedName>
    <definedName name="跨地市" localSheetId="0">#REF!</definedName>
    <definedName name="龙岩市" localSheetId="0">#REF!</definedName>
    <definedName name="南平市" localSheetId="0">#REF!</definedName>
    <definedName name="宁德市" localSheetId="0">#REF!</definedName>
    <definedName name="平潭综合实验区" localSheetId="0">#REF!</definedName>
    <definedName name="莆田市" localSheetId="0">#REF!</definedName>
    <definedName name="泉州市" localSheetId="0">#REF!</definedName>
    <definedName name="三明市" localSheetId="0">#REF!</definedName>
    <definedName name="厦门市" localSheetId="0">#REF!</definedName>
    <definedName name="漳州市" localSheetId="0">#REF!</definedName>
  </definedNames>
  <calcPr fullCalcOnLoad="1"/>
</workbook>
</file>

<file path=xl/sharedStrings.xml><?xml version="1.0" encoding="utf-8"?>
<sst xmlns="http://schemas.openxmlformats.org/spreadsheetml/2006/main" count="214" uniqueCount="167">
  <si>
    <t>梅岭街道2020年12月重点项目情况表</t>
  </si>
  <si>
    <t>序号</t>
  </si>
  <si>
    <t>项目名称</t>
  </si>
  <si>
    <t>建设
地点</t>
  </si>
  <si>
    <t>建设内容及规模</t>
  </si>
  <si>
    <t>建设
年限</t>
  </si>
  <si>
    <t>总投资(万元)</t>
  </si>
  <si>
    <t>计划
投资
(万元)</t>
  </si>
  <si>
    <t>截止12月份累计投资（万元）</t>
  </si>
  <si>
    <t>12月份投资（万元）</t>
  </si>
  <si>
    <t>完成年度比例（%）</t>
  </si>
  <si>
    <t>超进度比（100%）</t>
  </si>
  <si>
    <t xml:space="preserve">形象进度目标
</t>
  </si>
  <si>
    <t>合计</t>
  </si>
  <si>
    <t>经济项目小计</t>
  </si>
  <si>
    <t>①商贸服务业小计</t>
  </si>
  <si>
    <t>佲家智能售货机项目</t>
  </si>
  <si>
    <t>晋阳社区</t>
  </si>
  <si>
    <t>开发自动售货机，正式对外上线泡悠智能机，实现泡悠智能零售终端，在各地医院、机场、动车站铺设1000台机器。</t>
  </si>
  <si>
    <t>2020-2021</t>
  </si>
  <si>
    <t>进行机器布设踩点，并部分铺设</t>
  </si>
  <si>
    <t>佳迅通无车承运项目</t>
  </si>
  <si>
    <t>搭建佳讯通-无车承运平台，整合车辆50万辆，货源整合能力（年预计货运量万吨）10000万吨，有效注册用户数超60万</t>
  </si>
  <si>
    <t>完成平台软件PC端、APP端开发上线测试工作；完成与政务系统、运输、税务部门对接</t>
  </si>
  <si>
    <t>快手电商服饰产业带晋江名聚直播基地</t>
  </si>
  <si>
    <t>竹树下社区</t>
  </si>
  <si>
    <t>改造面积7000平方米，打造快手电商服饰产业带晋江名聚直播基地</t>
  </si>
  <si>
    <t>完工投产。</t>
  </si>
  <si>
    <t>晋江益医医药产业园</t>
  </si>
  <si>
    <t>碧山社区</t>
  </si>
  <si>
    <t>整合医药产业链上的优势资源，建设专业、便捷、集中一体化现代服务业创新平台</t>
  </si>
  <si>
    <t>2020-2024</t>
  </si>
  <si>
    <t>正在进行招商及园区办公区改造。</t>
  </si>
  <si>
    <t>3.14供应链平台项目</t>
  </si>
  <si>
    <t>建设供应链交易平台，为中小企业提供金融、保险、大数据技术服务</t>
  </si>
  <si>
    <t>开发平台软件PC端、APP端。</t>
  </si>
  <si>
    <t>五店市北区文旅项目</t>
  </si>
  <si>
    <t>梅岭街道</t>
  </si>
  <si>
    <t>用地56.7亩，总建筑面积15.8万平方米，建设文化旅游景区配套的旅游商业、酒店、住宅等</t>
  </si>
  <si>
    <t>2020-2022</t>
  </si>
  <si>
    <t>（1）完成施工图设计。
（2）完成原有施工场地的清理及原有护坡安全鉴定和加固。
（3）完成原有结构的质量鉴定。</t>
  </si>
  <si>
    <t>刷脸智付科技园</t>
  </si>
  <si>
    <t>总建筑面积10万平方米，建设刷脸支付数据平台总部；建成后，预计年销售额收入50-80亿元，提供就业岗位5000个</t>
  </si>
  <si>
    <t>2020-2023</t>
  </si>
  <si>
    <t>投产</t>
  </si>
  <si>
    <t>晋江中华品牌街</t>
  </si>
  <si>
    <t>梅青社区</t>
  </si>
  <si>
    <t>改造梅龙小区1.65万平方米闲置商铺，打造具有特色文化创意、大型餐饮区、晋江品牌文化馆、奥特莱斯名品折扣店集群的步行街</t>
  </si>
  <si>
    <t>2019-2020</t>
  </si>
  <si>
    <t>新签约晟谷直播基地正在进行装修改造，同步开展招商工作。</t>
  </si>
  <si>
    <t>东南国际珠宝城</t>
  </si>
  <si>
    <t>梅山社区</t>
  </si>
  <si>
    <t>用地19.1亩，总建筑面积6.8万平方米</t>
  </si>
  <si>
    <t>2016-2020</t>
  </si>
  <si>
    <t>进行基坑支护建设。</t>
  </si>
  <si>
    <t>梅岭商会大楼</t>
  </si>
  <si>
    <t>用地10亩，总建筑面积6666.7平方米，建设商会大楼、地下停车场及配套设施</t>
  </si>
  <si>
    <t>2017-2020</t>
  </si>
  <si>
    <t>地下室工程施工。</t>
  </si>
  <si>
    <t>“亲亲快车”网络预约出租车项目</t>
  </si>
  <si>
    <t>建设网约车平台及APP，投入网约车3000部，开展网络预约出租汽车经营及网约车项目推广宣传。</t>
  </si>
  <si>
    <t>网约车手续报批，及车辆采购</t>
  </si>
  <si>
    <t>御隆中心艺术馆</t>
  </si>
  <si>
    <t>总建筑面积2000平方米，打造文化艺术结合健康产业的高端当代艺术空间</t>
  </si>
  <si>
    <t>里坊中央大街</t>
  </si>
  <si>
    <t>许厝社区</t>
  </si>
  <si>
    <t>商业街面积3万平方米，全长近500米，打造晋江首条家庭主题体验式街区，涵盖儿童游乐、休闲娱乐、运动健身、时尚餐饮等五大业态</t>
  </si>
  <si>
    <t>准备街区招商运营策划。</t>
  </si>
  <si>
    <t>百宏1881电影主题街区</t>
  </si>
  <si>
    <t>桂山社区</t>
  </si>
  <si>
    <t>总建筑面积5万平方米，配备2000多个停车位，建设电影主题街区</t>
  </si>
  <si>
    <t>街区外立面改造，下一步进入室内装修阶段。</t>
  </si>
  <si>
    <t>那间KPA娱乐综合体项目</t>
  </si>
  <si>
    <t>改造面积5100平方米，配套100多位车位，打造高端KTV及SPA娱乐综合体。</t>
  </si>
  <si>
    <t>凯里亚德酒店</t>
  </si>
  <si>
    <t>竹园社区</t>
  </si>
  <si>
    <t>总建筑面积5万平方米，建设高档酒店</t>
  </si>
  <si>
    <t>2018-2020</t>
  </si>
  <si>
    <t>基础隔墙施工</t>
  </si>
  <si>
    <t>万豪酒店</t>
  </si>
  <si>
    <t>用地70亩，建筑面积9万平方米，建设高档酒店</t>
  </si>
  <si>
    <t>2018-2024</t>
  </si>
  <si>
    <t>正在进行室内功能设计协商。</t>
  </si>
  <si>
    <t>世茂茂御酒店</t>
  </si>
  <si>
    <t>用地13.5亩，总建筑面积9万平方米</t>
  </si>
  <si>
    <t>2018-2023</t>
  </si>
  <si>
    <t>设计方案优化。</t>
  </si>
  <si>
    <t>龙晋酒店</t>
  </si>
  <si>
    <t>用地9亩，总建筑面积2.1万平方米，建设高档酒店</t>
  </si>
  <si>
    <t>竣工验收。</t>
  </si>
  <si>
    <t>荣誉洲际酒店</t>
  </si>
  <si>
    <t>用地49.5亩，总建筑面积10万平方米，建设国际高档酒店</t>
  </si>
  <si>
    <t>2019-2024</t>
  </si>
  <si>
    <t>初步设计方案优化。</t>
  </si>
  <si>
    <t>②生产性服务业小计</t>
  </si>
  <si>
    <t>聚点纺织机械研发中心</t>
  </si>
  <si>
    <t>用地2.55亩，总建筑面积4808.76平方米，建设生产车间、研发中心，采购新设备</t>
  </si>
  <si>
    <t>聚智科技研发中心</t>
  </si>
  <si>
    <t>用地48.1亩，总建筑面积8.3万平方米</t>
  </si>
  <si>
    <t>2015-2022</t>
  </si>
  <si>
    <t>二期工程设计方案调整编制。</t>
  </si>
  <si>
    <t>三力机车研发办公项目</t>
  </si>
  <si>
    <t>用地48.2亩，总建筑面积8.4万平方米，建设办公楼、研发中心、宿舍楼、停车场及配套设施</t>
  </si>
  <si>
    <t>相关手续报批，土地平整，勘探</t>
  </si>
  <si>
    <t>好兄弟彪马鞋服生产项目</t>
  </si>
  <si>
    <t>购置厂房(总建筑面积5万平方米)，对原有部分厂房、宿舍进行整改提升，购置14条全新自动化生产流水线及配套设备</t>
  </si>
  <si>
    <t>城建项目小计</t>
  </si>
  <si>
    <t>金创家园</t>
  </si>
  <si>
    <t>沟头社区</t>
  </si>
  <si>
    <t>用地11.42亩，总建筑面积2.5万平方米，建设商住房、店面及配套设施</t>
  </si>
  <si>
    <t>2018-2021</t>
  </si>
  <si>
    <t>桩基施工,目前停工。</t>
  </si>
  <si>
    <t>中航城·天悦</t>
  </si>
  <si>
    <t>用地172.7亩，总建筑面积36.5万平方米</t>
  </si>
  <si>
    <t>2014-2022</t>
  </si>
  <si>
    <t>一期、二期全部交付</t>
  </si>
  <si>
    <t>世茂御龙湾</t>
  </si>
  <si>
    <t>用地950亩，总建筑面积170万平方米，建设住宅楼、写字楼及大型商场等</t>
  </si>
  <si>
    <t>2011-2020</t>
  </si>
  <si>
    <t>工程收尾、验收。</t>
  </si>
  <si>
    <t>金龙壹号</t>
  </si>
  <si>
    <t>梅庭社区</t>
  </si>
  <si>
    <t>用地87亩，总建筑面积30万平方米。</t>
  </si>
  <si>
    <t>2014-2020</t>
  </si>
  <si>
    <t>开始收尾、验收。</t>
  </si>
  <si>
    <t>民生项目小计</t>
  </si>
  <si>
    <t>医疗养老配套项目小计</t>
  </si>
  <si>
    <t>梅岭街道碧山社区居家养老建设</t>
  </si>
  <si>
    <t>用地10亩，总建筑面积1.5万平方米，建设社区居家养老站</t>
  </si>
  <si>
    <t>主体施工。</t>
  </si>
  <si>
    <t>福典医院</t>
  </si>
  <si>
    <t>双沟社区</t>
  </si>
  <si>
    <t>改造面积10万平方米，设置500个床位，建设门诊部、住院部等</t>
  </si>
  <si>
    <t>龙华康复医院</t>
  </si>
  <si>
    <t>用地34.2亩，总建筑面积4.56万平方米，建设病房楼、健康管理中心、门诊楼等</t>
  </si>
  <si>
    <t>2019-2021</t>
  </si>
  <si>
    <t>A、B、C、D楼地面三层主体施工。</t>
  </si>
  <si>
    <t>教育项目小计</t>
  </si>
  <si>
    <t>梅岭街道教育资源提升项目</t>
  </si>
  <si>
    <t>岭山社区 桂山社区</t>
  </si>
  <si>
    <t>改造希信小学综合楼、操场及体育馆，岭山小学旧校舍</t>
  </si>
  <si>
    <t xml:space="preserve">希信小学综合楼:外架拆到三楼。俩部楼梯铺贴、四楼走廊防护栏杆安装，二楼墙面铺贴。     
岭山小学:已整体先搬迁至平山实验小学过渡学习，旧校区楼房正在整体拆除，预计本月底可拆完。拟征迁部分民房正在协调安置房源。正在准备学校重建扩容整体规划、前期办理土地证和募捐启动资金等事宜。
</t>
  </si>
  <si>
    <t>华侨中学改扩建项目</t>
  </si>
  <si>
    <t>用地61亩，总建筑面积4.1万平方米，建设教学楼、学生宿舍楼、食堂、运动场、图书科技楼、艺术楼等</t>
  </si>
  <si>
    <t>完成两栋教学楼，基本完成两栋学生宿舍楼的建设。</t>
  </si>
  <si>
    <t>心养小学二期</t>
  </si>
  <si>
    <t>用地2.93亩，总建筑面积8189.6平方米，建设宿舍楼、体育馆</t>
  </si>
  <si>
    <t>顶楼楼板混凝土浇筑完成，顶楼造型施工，室内砌墙。</t>
  </si>
  <si>
    <t>第二实验小学梅岭校区</t>
  </si>
  <si>
    <t>三光天社区</t>
  </si>
  <si>
    <t>用地38.5亩，总建筑面积3.1万平方米，建设教学楼、科技楼、宿舍楼、体育馆及配套设施</t>
  </si>
  <si>
    <t>2016-2021</t>
  </si>
  <si>
    <t>1、B1区屋面梁板钢筋绑扎；
2、A1区四层梁板混凝土浇筑完成，五层梁板内架搭设完成；
3、B3、C区梯间屋面梁板模板安装完成；
4、A2、B2区屋面栏板混凝土浇筑完成；
5、2号车道底板混凝土浇筑完成；
6、A3、C区负三层墙体砌筑完成50%；
7、B3、B2区负三层墙体砌筑完成80%。
8、运动场3#塔吊基础浇筑完成。</t>
  </si>
  <si>
    <t>第一实验小学凤竹校区</t>
  </si>
  <si>
    <t>用地28.62亩，总建筑面积1.9万平方米，建设教学楼、科技楼、宿舍楼及配套设施</t>
  </si>
  <si>
    <t>2015-2021</t>
  </si>
  <si>
    <t>教学楼内外装修扫尾阶段，部分操场、围墙等室外工程施工。</t>
  </si>
  <si>
    <t>平山幼儿园</t>
  </si>
  <si>
    <t>用地18亩，总建筑面积1.03万平方米，建设综合性幼儿园</t>
  </si>
  <si>
    <t>2018-2022</t>
  </si>
  <si>
    <t>正在前期工作阶段，已完成项目选址、项目建议书以及部分土地手续办理工作；目前正在办理地质灾害评估及幼儿园设计</t>
  </si>
  <si>
    <t>实验幼儿园拓改项目</t>
  </si>
  <si>
    <t>用地4.5亩，总建筑面积6407平方米，建设综合楼</t>
  </si>
  <si>
    <t>地下室全部顶板封顶，主体生活楼封顶，砌砖完成20%。</t>
  </si>
  <si>
    <t>双沟小学扩建二期项目</t>
  </si>
  <si>
    <t>用地3.75亩，建设综合楼</t>
  </si>
  <si>
    <t>规划设计中。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</si>
</sst>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10" fillId="5" borderId="6" applyNumberFormat="0" applyAlignment="0" applyProtection="0"/>
    <xf numFmtId="0" fontId="8" fillId="5" borderId="1" applyNumberFormat="0" applyAlignment="0" applyProtection="0"/>
    <xf numFmtId="0" fontId="7" fillId="9" borderId="7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11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15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176" fontId="4" fillId="18" borderId="11" xfId="9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93" applyFont="1" applyFill="1" applyBorder="1" applyAlignment="1" applyProtection="1">
      <alignment horizontal="center" vertical="center" wrapText="1"/>
      <protection locked="0"/>
    </xf>
    <xf numFmtId="0" fontId="4" fillId="2" borderId="11" xfId="93" applyFont="1" applyFill="1" applyBorder="1" applyAlignment="1" applyProtection="1">
      <alignment horizontal="center" vertical="center" wrapText="1"/>
      <protection locked="0"/>
    </xf>
    <xf numFmtId="176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176" fontId="4" fillId="0" borderId="11" xfId="93" applyNumberFormat="1" applyFont="1" applyFill="1" applyBorder="1" applyAlignment="1" applyProtection="1">
      <alignment horizontal="center" vertical="center" wrapText="1"/>
      <protection locked="0"/>
    </xf>
    <xf numFmtId="0" fontId="3" fillId="18" borderId="11" xfId="0" applyNumberFormat="1" applyFont="1" applyFill="1" applyBorder="1" applyAlignment="1">
      <alignment horizontal="center" vertical="center" wrapText="1"/>
    </xf>
    <xf numFmtId="10" fontId="3" fillId="2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差_2016年重点项目及“十三五”储备重点项目初步名单（汇总）2015年12月16日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样式 1 5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常规 10 2 2 2 4" xfId="36"/>
    <cellStyle name="_ET_STYLE_NoName_00_" xfId="37"/>
    <cellStyle name="标题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4" xfId="72"/>
    <cellStyle name="差_2016年重点项目及“十三五”储备重点项目初步名单（汇总）2015年12月16日 2" xfId="73"/>
    <cellStyle name="差_申报表" xfId="74"/>
    <cellStyle name="常规 10 2 2" xfId="75"/>
    <cellStyle name="常规 10 2 2 2 3" xfId="76"/>
    <cellStyle name="常规 13" xfId="77"/>
    <cellStyle name="常规 11 2" xfId="78"/>
    <cellStyle name="常规 15" xfId="79"/>
    <cellStyle name="常规 17" xfId="80"/>
    <cellStyle name="常规 18" xfId="81"/>
    <cellStyle name="常规 24" xfId="82"/>
    <cellStyle name="常规 19" xfId="83"/>
    <cellStyle name="常规 2" xfId="84"/>
    <cellStyle name="常规 2 2" xfId="85"/>
    <cellStyle name="常规 2 3" xfId="86"/>
    <cellStyle name="常规 3" xfId="87"/>
    <cellStyle name="常规 4 2" xfId="88"/>
    <cellStyle name="常规 4_申报表" xfId="89"/>
    <cellStyle name="常规 8" xfId="90"/>
    <cellStyle name="常规 9" xfId="91"/>
    <cellStyle name="超链接 2" xfId="92"/>
    <cellStyle name="样式 1" xfId="93"/>
    <cellStyle name="样式 1 2" xfId="94"/>
    <cellStyle name="样式 1 3" xfId="95"/>
    <cellStyle name="样式 1 4" xfId="96"/>
    <cellStyle name="着色 4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SheetLayoutView="100" workbookViewId="0" topLeftCell="A2">
      <selection activeCell="D46" sqref="D46"/>
    </sheetView>
  </sheetViews>
  <sheetFormatPr defaultColWidth="9.00390625" defaultRowHeight="14.25"/>
  <cols>
    <col min="1" max="1" width="5.125" style="2" customWidth="1"/>
    <col min="2" max="2" width="12.50390625" style="3" customWidth="1"/>
    <col min="3" max="3" width="8.25390625" style="2" customWidth="1"/>
    <col min="4" max="4" width="30.375" style="2" customWidth="1"/>
    <col min="5" max="5" width="7.625" style="2" customWidth="1"/>
    <col min="6" max="6" width="9.50390625" style="2" customWidth="1"/>
    <col min="7" max="7" width="11.75390625" style="2" customWidth="1"/>
    <col min="8" max="8" width="11.50390625" style="2" customWidth="1"/>
    <col min="9" max="9" width="9.875" style="4" customWidth="1"/>
    <col min="10" max="10" width="9.875" style="2" customWidth="1"/>
    <col min="11" max="11" width="11.75390625" style="2" customWidth="1"/>
    <col min="12" max="12" width="26.75390625" style="2" customWidth="1"/>
    <col min="13" max="16384" width="9.00390625" style="2" customWidth="1"/>
  </cols>
  <sheetData>
    <row r="1" spans="2:12" ht="46.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8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7" t="s">
        <v>12</v>
      </c>
    </row>
    <row r="3" spans="1:12" ht="28.5" customHeight="1">
      <c r="A3" s="7"/>
      <c r="B3" s="8"/>
      <c r="C3" s="7"/>
      <c r="D3" s="7"/>
      <c r="E3" s="7"/>
      <c r="F3" s="9"/>
      <c r="G3" s="7"/>
      <c r="H3" s="11"/>
      <c r="I3" s="11"/>
      <c r="J3" s="11"/>
      <c r="K3" s="11"/>
      <c r="L3" s="7"/>
    </row>
    <row r="4" spans="1:12" ht="39" customHeight="1">
      <c r="A4" s="12" t="s">
        <v>13</v>
      </c>
      <c r="B4" s="13"/>
      <c r="C4" s="12"/>
      <c r="D4" s="12"/>
      <c r="E4" s="14"/>
      <c r="F4" s="15">
        <f aca="true" t="shared" si="0" ref="F4:I4">F5+F32+F37</f>
        <v>2574258</v>
      </c>
      <c r="G4" s="15">
        <f t="shared" si="0"/>
        <v>449800</v>
      </c>
      <c r="H4" s="15">
        <f t="shared" si="0"/>
        <v>555982</v>
      </c>
      <c r="I4" s="33">
        <f t="shared" si="0"/>
        <v>36285</v>
      </c>
      <c r="J4" s="34">
        <f aca="true" t="shared" si="1" ref="J4:J50">H4/G4</f>
        <v>1.2360649177412184</v>
      </c>
      <c r="K4" s="34">
        <f>J4-1</f>
        <v>0.2360649177412184</v>
      </c>
      <c r="L4" s="31"/>
    </row>
    <row r="5" spans="1:12" ht="24" customHeight="1">
      <c r="A5" s="12" t="s">
        <v>14</v>
      </c>
      <c r="B5" s="13"/>
      <c r="C5" s="12"/>
      <c r="D5" s="12"/>
      <c r="E5" s="14"/>
      <c r="F5" s="15">
        <f aca="true" t="shared" si="2" ref="F5:I5">F6+F27</f>
        <v>945400</v>
      </c>
      <c r="G5" s="15">
        <f t="shared" si="2"/>
        <v>242500</v>
      </c>
      <c r="H5" s="15">
        <f t="shared" si="2"/>
        <v>324470</v>
      </c>
      <c r="I5" s="33">
        <f t="shared" si="2"/>
        <v>17650</v>
      </c>
      <c r="J5" s="34">
        <f t="shared" si="1"/>
        <v>1.338020618556701</v>
      </c>
      <c r="K5" s="34">
        <f aca="true" t="shared" si="3" ref="K5:K50">J5-1</f>
        <v>0.33802061855670096</v>
      </c>
      <c r="L5" s="31"/>
    </row>
    <row r="6" spans="1:12" ht="23.25" customHeight="1">
      <c r="A6" s="12" t="s">
        <v>15</v>
      </c>
      <c r="B6" s="13"/>
      <c r="C6" s="12"/>
      <c r="D6" s="12"/>
      <c r="E6" s="14"/>
      <c r="F6" s="15">
        <f aca="true" t="shared" si="4" ref="F6:I6">SUM(F7:F26)</f>
        <v>845400</v>
      </c>
      <c r="G6" s="15">
        <f t="shared" si="4"/>
        <v>224000</v>
      </c>
      <c r="H6" s="15">
        <f t="shared" si="4"/>
        <v>299520</v>
      </c>
      <c r="I6" s="33">
        <f t="shared" si="4"/>
        <v>17300</v>
      </c>
      <c r="J6" s="34">
        <f t="shared" si="1"/>
        <v>1.3371428571428572</v>
      </c>
      <c r="K6" s="34">
        <f t="shared" si="3"/>
        <v>0.3371428571428572</v>
      </c>
      <c r="L6" s="31"/>
    </row>
    <row r="7" spans="1:12" ht="51.75" customHeight="1">
      <c r="A7" s="16">
        <v>1</v>
      </c>
      <c r="B7" s="17" t="s">
        <v>16</v>
      </c>
      <c r="C7" s="18" t="s">
        <v>17</v>
      </c>
      <c r="D7" s="18" t="s">
        <v>18</v>
      </c>
      <c r="E7" s="18" t="s">
        <v>19</v>
      </c>
      <c r="F7" s="19">
        <v>15000</v>
      </c>
      <c r="G7" s="18">
        <v>10000</v>
      </c>
      <c r="H7" s="20">
        <v>18200</v>
      </c>
      <c r="I7" s="35">
        <v>1000</v>
      </c>
      <c r="J7" s="34">
        <f t="shared" si="1"/>
        <v>1.82</v>
      </c>
      <c r="K7" s="34">
        <f t="shared" si="3"/>
        <v>0.8200000000000001</v>
      </c>
      <c r="L7" s="18" t="s">
        <v>20</v>
      </c>
    </row>
    <row r="8" spans="1:12" ht="48.75" customHeight="1">
      <c r="A8" s="16">
        <v>2</v>
      </c>
      <c r="B8" s="17" t="s">
        <v>21</v>
      </c>
      <c r="C8" s="18" t="s">
        <v>17</v>
      </c>
      <c r="D8" s="18" t="s">
        <v>22</v>
      </c>
      <c r="E8" s="18" t="s">
        <v>19</v>
      </c>
      <c r="F8" s="19">
        <v>20000</v>
      </c>
      <c r="G8" s="18">
        <v>10000</v>
      </c>
      <c r="H8" s="20">
        <v>22600</v>
      </c>
      <c r="I8" s="35">
        <v>1000</v>
      </c>
      <c r="J8" s="34">
        <f t="shared" si="1"/>
        <v>2.26</v>
      </c>
      <c r="K8" s="34">
        <f t="shared" si="3"/>
        <v>1.2599999999999998</v>
      </c>
      <c r="L8" s="18" t="s">
        <v>23</v>
      </c>
    </row>
    <row r="9" spans="1:12" ht="60">
      <c r="A9" s="16">
        <v>3</v>
      </c>
      <c r="B9" s="21" t="s">
        <v>24</v>
      </c>
      <c r="C9" s="22" t="s">
        <v>25</v>
      </c>
      <c r="D9" s="22" t="s">
        <v>26</v>
      </c>
      <c r="E9" s="22">
        <v>2020</v>
      </c>
      <c r="F9" s="23">
        <v>5100</v>
      </c>
      <c r="G9" s="20">
        <v>5000</v>
      </c>
      <c r="H9" s="20">
        <v>6570</v>
      </c>
      <c r="I9" s="35">
        <v>0</v>
      </c>
      <c r="J9" s="34">
        <f t="shared" si="1"/>
        <v>1.314</v>
      </c>
      <c r="K9" s="34">
        <f t="shared" si="3"/>
        <v>0.31400000000000006</v>
      </c>
      <c r="L9" s="20" t="s">
        <v>27</v>
      </c>
    </row>
    <row r="10" spans="1:12" ht="47.25" customHeight="1">
      <c r="A10" s="16">
        <v>4</v>
      </c>
      <c r="B10" s="21" t="s">
        <v>28</v>
      </c>
      <c r="C10" s="22" t="s">
        <v>29</v>
      </c>
      <c r="D10" s="22" t="s">
        <v>30</v>
      </c>
      <c r="E10" s="22" t="s">
        <v>31</v>
      </c>
      <c r="F10" s="23">
        <v>10000</v>
      </c>
      <c r="G10" s="20">
        <v>2000</v>
      </c>
      <c r="H10" s="20">
        <v>4150</v>
      </c>
      <c r="I10" s="35">
        <v>400</v>
      </c>
      <c r="J10" s="34">
        <f t="shared" si="1"/>
        <v>2.075</v>
      </c>
      <c r="K10" s="34">
        <f t="shared" si="3"/>
        <v>1.0750000000000002</v>
      </c>
      <c r="L10" s="20" t="s">
        <v>32</v>
      </c>
    </row>
    <row r="11" spans="1:12" ht="39.75" customHeight="1">
      <c r="A11" s="16">
        <v>5</v>
      </c>
      <c r="B11" s="21" t="s">
        <v>33</v>
      </c>
      <c r="C11" s="22" t="s">
        <v>17</v>
      </c>
      <c r="D11" s="22" t="s">
        <v>34</v>
      </c>
      <c r="E11" s="22" t="s">
        <v>31</v>
      </c>
      <c r="F11" s="23">
        <v>120000</v>
      </c>
      <c r="G11" s="20">
        <v>20000</v>
      </c>
      <c r="H11" s="20">
        <v>23500</v>
      </c>
      <c r="I11" s="35">
        <v>2000</v>
      </c>
      <c r="J11" s="34">
        <f t="shared" si="1"/>
        <v>1.175</v>
      </c>
      <c r="K11" s="34">
        <f t="shared" si="3"/>
        <v>0.17500000000000004</v>
      </c>
      <c r="L11" s="20" t="s">
        <v>35</v>
      </c>
    </row>
    <row r="12" spans="1:12" ht="60" customHeight="1">
      <c r="A12" s="16">
        <v>6</v>
      </c>
      <c r="B12" s="24" t="s">
        <v>36</v>
      </c>
      <c r="C12" s="25" t="s">
        <v>37</v>
      </c>
      <c r="D12" s="18" t="s">
        <v>38</v>
      </c>
      <c r="E12" s="25" t="s">
        <v>39</v>
      </c>
      <c r="F12" s="26">
        <v>120000</v>
      </c>
      <c r="G12" s="25">
        <v>52000</v>
      </c>
      <c r="H12" s="20">
        <v>57500</v>
      </c>
      <c r="I12" s="35">
        <v>4000</v>
      </c>
      <c r="J12" s="34">
        <f t="shared" si="1"/>
        <v>1.1057692307692308</v>
      </c>
      <c r="K12" s="34">
        <f t="shared" si="3"/>
        <v>0.10576923076923084</v>
      </c>
      <c r="L12" s="25" t="s">
        <v>40</v>
      </c>
    </row>
    <row r="13" spans="1:12" ht="46.5" customHeight="1">
      <c r="A13" s="16">
        <v>7</v>
      </c>
      <c r="B13" s="17" t="s">
        <v>41</v>
      </c>
      <c r="C13" s="18" t="s">
        <v>25</v>
      </c>
      <c r="D13" s="18" t="s">
        <v>42</v>
      </c>
      <c r="E13" s="18" t="s">
        <v>43</v>
      </c>
      <c r="F13" s="18">
        <v>100000</v>
      </c>
      <c r="G13" s="18">
        <v>20000</v>
      </c>
      <c r="H13" s="20">
        <v>27200</v>
      </c>
      <c r="I13" s="35">
        <v>0</v>
      </c>
      <c r="J13" s="34">
        <f t="shared" si="1"/>
        <v>1.36</v>
      </c>
      <c r="K13" s="34">
        <f t="shared" si="3"/>
        <v>0.3600000000000001</v>
      </c>
      <c r="L13" s="18" t="s">
        <v>44</v>
      </c>
    </row>
    <row r="14" spans="1:12" ht="54" customHeight="1">
      <c r="A14" s="16">
        <v>8</v>
      </c>
      <c r="B14" s="24" t="s">
        <v>45</v>
      </c>
      <c r="C14" s="25" t="s">
        <v>46</v>
      </c>
      <c r="D14" s="25" t="s">
        <v>47</v>
      </c>
      <c r="E14" s="25" t="s">
        <v>48</v>
      </c>
      <c r="F14" s="26">
        <v>10000</v>
      </c>
      <c r="G14" s="25">
        <v>2000</v>
      </c>
      <c r="H14" s="20">
        <v>3000</v>
      </c>
      <c r="I14" s="35">
        <v>300</v>
      </c>
      <c r="J14" s="34">
        <f t="shared" si="1"/>
        <v>1.5</v>
      </c>
      <c r="K14" s="34">
        <f t="shared" si="3"/>
        <v>0.5</v>
      </c>
      <c r="L14" s="25" t="s">
        <v>49</v>
      </c>
    </row>
    <row r="15" spans="1:12" ht="30" customHeight="1">
      <c r="A15" s="16">
        <v>9</v>
      </c>
      <c r="B15" s="24" t="s">
        <v>50</v>
      </c>
      <c r="C15" s="25" t="s">
        <v>51</v>
      </c>
      <c r="D15" s="25" t="s">
        <v>52</v>
      </c>
      <c r="E15" s="25" t="s">
        <v>53</v>
      </c>
      <c r="F15" s="26">
        <v>40000</v>
      </c>
      <c r="G15" s="25">
        <v>10000</v>
      </c>
      <c r="H15" s="20">
        <v>11500</v>
      </c>
      <c r="I15" s="35">
        <v>1000</v>
      </c>
      <c r="J15" s="34">
        <f t="shared" si="1"/>
        <v>1.15</v>
      </c>
      <c r="K15" s="34">
        <f t="shared" si="3"/>
        <v>0.1499999999999999</v>
      </c>
      <c r="L15" s="25" t="s">
        <v>54</v>
      </c>
    </row>
    <row r="16" spans="1:12" ht="39" customHeight="1">
      <c r="A16" s="16">
        <v>10</v>
      </c>
      <c r="B16" s="17" t="s">
        <v>55</v>
      </c>
      <c r="C16" s="18" t="s">
        <v>29</v>
      </c>
      <c r="D16" s="18" t="s">
        <v>56</v>
      </c>
      <c r="E16" s="18" t="s">
        <v>57</v>
      </c>
      <c r="F16" s="19">
        <v>10000</v>
      </c>
      <c r="G16" s="18">
        <v>3000</v>
      </c>
      <c r="H16" s="20">
        <v>4400</v>
      </c>
      <c r="I16" s="35">
        <v>400</v>
      </c>
      <c r="J16" s="34">
        <f t="shared" si="1"/>
        <v>1.4666666666666666</v>
      </c>
      <c r="K16" s="34">
        <f t="shared" si="3"/>
        <v>0.46666666666666656</v>
      </c>
      <c r="L16" s="18" t="s">
        <v>58</v>
      </c>
    </row>
    <row r="17" spans="1:12" ht="48">
      <c r="A17" s="16">
        <v>11</v>
      </c>
      <c r="B17" s="17" t="s">
        <v>59</v>
      </c>
      <c r="C17" s="18" t="s">
        <v>51</v>
      </c>
      <c r="D17" s="18" t="s">
        <v>60</v>
      </c>
      <c r="E17" s="18" t="s">
        <v>48</v>
      </c>
      <c r="F17" s="19">
        <v>50000</v>
      </c>
      <c r="G17" s="18">
        <v>30000</v>
      </c>
      <c r="H17" s="20">
        <v>34000</v>
      </c>
      <c r="I17" s="35">
        <v>2000</v>
      </c>
      <c r="J17" s="34">
        <f t="shared" si="1"/>
        <v>1.1333333333333333</v>
      </c>
      <c r="K17" s="34">
        <f t="shared" si="3"/>
        <v>0.1333333333333333</v>
      </c>
      <c r="L17" s="18" t="s">
        <v>61</v>
      </c>
    </row>
    <row r="18" spans="1:12" ht="33.75" customHeight="1">
      <c r="A18" s="16">
        <v>12</v>
      </c>
      <c r="B18" s="17" t="s">
        <v>62</v>
      </c>
      <c r="C18" s="18" t="s">
        <v>17</v>
      </c>
      <c r="D18" s="18" t="s">
        <v>63</v>
      </c>
      <c r="E18" s="18" t="s">
        <v>48</v>
      </c>
      <c r="F18" s="19">
        <v>10000</v>
      </c>
      <c r="G18" s="18">
        <v>5000</v>
      </c>
      <c r="H18" s="20">
        <v>10000</v>
      </c>
      <c r="I18" s="35">
        <v>0</v>
      </c>
      <c r="J18" s="34">
        <f t="shared" si="1"/>
        <v>2</v>
      </c>
      <c r="K18" s="34">
        <f t="shared" si="3"/>
        <v>1</v>
      </c>
      <c r="L18" s="18" t="s">
        <v>44</v>
      </c>
    </row>
    <row r="19" spans="1:12" ht="54" customHeight="1">
      <c r="A19" s="16">
        <v>13</v>
      </c>
      <c r="B19" s="17" t="s">
        <v>64</v>
      </c>
      <c r="C19" s="18" t="s">
        <v>65</v>
      </c>
      <c r="D19" s="18" t="s">
        <v>66</v>
      </c>
      <c r="E19" s="18" t="s">
        <v>48</v>
      </c>
      <c r="F19" s="19">
        <v>10000</v>
      </c>
      <c r="G19" s="18">
        <v>2000</v>
      </c>
      <c r="H19" s="20">
        <v>3300</v>
      </c>
      <c r="I19" s="35">
        <v>100</v>
      </c>
      <c r="J19" s="34">
        <f t="shared" si="1"/>
        <v>1.65</v>
      </c>
      <c r="K19" s="34">
        <f t="shared" si="3"/>
        <v>0.6499999999999999</v>
      </c>
      <c r="L19" s="18" t="s">
        <v>67</v>
      </c>
    </row>
    <row r="20" spans="1:12" ht="30.75" customHeight="1">
      <c r="A20" s="16">
        <v>14</v>
      </c>
      <c r="B20" s="17" t="s">
        <v>68</v>
      </c>
      <c r="C20" s="18" t="s">
        <v>69</v>
      </c>
      <c r="D20" s="18" t="s">
        <v>70</v>
      </c>
      <c r="E20" s="18" t="s">
        <v>48</v>
      </c>
      <c r="F20" s="19">
        <v>10000</v>
      </c>
      <c r="G20" s="18">
        <v>2000</v>
      </c>
      <c r="H20" s="20">
        <v>3300</v>
      </c>
      <c r="I20" s="35">
        <v>100</v>
      </c>
      <c r="J20" s="34">
        <f t="shared" si="1"/>
        <v>1.65</v>
      </c>
      <c r="K20" s="34">
        <f t="shared" si="3"/>
        <v>0.6499999999999999</v>
      </c>
      <c r="L20" s="18" t="s">
        <v>71</v>
      </c>
    </row>
    <row r="21" spans="1:12" ht="43.5" customHeight="1">
      <c r="A21" s="16">
        <v>15</v>
      </c>
      <c r="B21" s="17" t="s">
        <v>72</v>
      </c>
      <c r="C21" s="18" t="s">
        <v>17</v>
      </c>
      <c r="D21" s="18" t="s">
        <v>73</v>
      </c>
      <c r="E21" s="18">
        <v>2020</v>
      </c>
      <c r="F21" s="19">
        <v>5300</v>
      </c>
      <c r="G21" s="18">
        <v>5000</v>
      </c>
      <c r="H21" s="20">
        <v>7800</v>
      </c>
      <c r="I21" s="35">
        <v>0</v>
      </c>
      <c r="J21" s="34">
        <f t="shared" si="1"/>
        <v>1.56</v>
      </c>
      <c r="K21" s="34">
        <f t="shared" si="3"/>
        <v>0.56</v>
      </c>
      <c r="L21" s="18" t="s">
        <v>44</v>
      </c>
    </row>
    <row r="22" spans="1:12" ht="33.75" customHeight="1">
      <c r="A22" s="16">
        <v>16</v>
      </c>
      <c r="B22" s="17" t="s">
        <v>74</v>
      </c>
      <c r="C22" s="18" t="s">
        <v>75</v>
      </c>
      <c r="D22" s="18" t="s">
        <v>76</v>
      </c>
      <c r="E22" s="18" t="s">
        <v>77</v>
      </c>
      <c r="F22" s="19">
        <v>40000</v>
      </c>
      <c r="G22" s="18">
        <v>10000</v>
      </c>
      <c r="H22" s="20">
        <v>13000</v>
      </c>
      <c r="I22" s="35">
        <v>1000</v>
      </c>
      <c r="J22" s="34">
        <f t="shared" si="1"/>
        <v>1.3</v>
      </c>
      <c r="K22" s="34">
        <f t="shared" si="3"/>
        <v>0.30000000000000004</v>
      </c>
      <c r="L22" s="18" t="s">
        <v>78</v>
      </c>
    </row>
    <row r="23" spans="1:12" ht="24">
      <c r="A23" s="16">
        <v>17</v>
      </c>
      <c r="B23" s="17" t="s">
        <v>79</v>
      </c>
      <c r="C23" s="18" t="s">
        <v>65</v>
      </c>
      <c r="D23" s="18" t="s">
        <v>80</v>
      </c>
      <c r="E23" s="18" t="s">
        <v>81</v>
      </c>
      <c r="F23" s="19">
        <v>100000</v>
      </c>
      <c r="G23" s="18">
        <v>10000</v>
      </c>
      <c r="H23" s="20">
        <v>12000</v>
      </c>
      <c r="I23" s="35">
        <v>200</v>
      </c>
      <c r="J23" s="34">
        <f t="shared" si="1"/>
        <v>1.2</v>
      </c>
      <c r="K23" s="34">
        <f t="shared" si="3"/>
        <v>0.19999999999999996</v>
      </c>
      <c r="L23" s="18" t="s">
        <v>82</v>
      </c>
    </row>
    <row r="24" spans="1:12" ht="35.25" customHeight="1">
      <c r="A24" s="16">
        <v>18</v>
      </c>
      <c r="B24" s="17" t="s">
        <v>83</v>
      </c>
      <c r="C24" s="18" t="s">
        <v>17</v>
      </c>
      <c r="D24" s="18" t="s">
        <v>84</v>
      </c>
      <c r="E24" s="18" t="s">
        <v>85</v>
      </c>
      <c r="F24" s="19">
        <v>110000</v>
      </c>
      <c r="G24" s="18">
        <v>20000</v>
      </c>
      <c r="H24" s="20">
        <v>20000</v>
      </c>
      <c r="I24" s="35">
        <v>1600</v>
      </c>
      <c r="J24" s="34">
        <f t="shared" si="1"/>
        <v>1</v>
      </c>
      <c r="K24" s="34">
        <f t="shared" si="3"/>
        <v>0</v>
      </c>
      <c r="L24" s="18" t="s">
        <v>86</v>
      </c>
    </row>
    <row r="25" spans="1:12" ht="33" customHeight="1">
      <c r="A25" s="16">
        <v>19</v>
      </c>
      <c r="B25" s="24" t="s">
        <v>87</v>
      </c>
      <c r="C25" s="25" t="s">
        <v>51</v>
      </c>
      <c r="D25" s="25" t="s">
        <v>88</v>
      </c>
      <c r="E25" s="25" t="s">
        <v>48</v>
      </c>
      <c r="F25" s="26">
        <v>10000</v>
      </c>
      <c r="G25" s="25">
        <v>5000</v>
      </c>
      <c r="H25" s="20">
        <v>5500</v>
      </c>
      <c r="I25" s="35">
        <v>0</v>
      </c>
      <c r="J25" s="34">
        <f t="shared" si="1"/>
        <v>1.1</v>
      </c>
      <c r="K25" s="34">
        <f t="shared" si="3"/>
        <v>0.10000000000000009</v>
      </c>
      <c r="L25" s="25" t="s">
        <v>89</v>
      </c>
    </row>
    <row r="26" spans="1:12" ht="35.25" customHeight="1">
      <c r="A26" s="16">
        <v>20</v>
      </c>
      <c r="B26" s="17" t="s">
        <v>90</v>
      </c>
      <c r="C26" s="18" t="s">
        <v>51</v>
      </c>
      <c r="D26" s="18" t="s">
        <v>91</v>
      </c>
      <c r="E26" s="18" t="s">
        <v>92</v>
      </c>
      <c r="F26" s="19">
        <v>50000</v>
      </c>
      <c r="G26" s="18">
        <v>1000</v>
      </c>
      <c r="H26" s="20">
        <v>12000</v>
      </c>
      <c r="I26" s="35">
        <v>2200</v>
      </c>
      <c r="J26" s="34">
        <f t="shared" si="1"/>
        <v>12</v>
      </c>
      <c r="K26" s="34">
        <f t="shared" si="3"/>
        <v>11</v>
      </c>
      <c r="L26" s="18" t="s">
        <v>93</v>
      </c>
    </row>
    <row r="27" spans="1:12" ht="27.75" customHeight="1">
      <c r="A27" s="12" t="s">
        <v>94</v>
      </c>
      <c r="B27" s="13"/>
      <c r="C27" s="12"/>
      <c r="D27" s="12"/>
      <c r="E27" s="14"/>
      <c r="F27" s="27">
        <f aca="true" t="shared" si="5" ref="F27:I27">SUM(F28:F31)</f>
        <v>100000</v>
      </c>
      <c r="G27" s="27">
        <f t="shared" si="5"/>
        <v>18500</v>
      </c>
      <c r="H27" s="27">
        <f t="shared" si="5"/>
        <v>24950</v>
      </c>
      <c r="I27" s="36">
        <f t="shared" si="5"/>
        <v>350</v>
      </c>
      <c r="J27" s="34">
        <f t="shared" si="1"/>
        <v>1.3486486486486486</v>
      </c>
      <c r="K27" s="34">
        <f t="shared" si="3"/>
        <v>0.34864864864864864</v>
      </c>
      <c r="L27" s="25"/>
    </row>
    <row r="28" spans="1:12" ht="34.5" customHeight="1">
      <c r="A28" s="16">
        <v>21</v>
      </c>
      <c r="B28" s="17" t="s">
        <v>95</v>
      </c>
      <c r="C28" s="18" t="s">
        <v>25</v>
      </c>
      <c r="D28" s="18" t="s">
        <v>96</v>
      </c>
      <c r="E28" s="18" t="s">
        <v>48</v>
      </c>
      <c r="F28" s="19">
        <v>5000</v>
      </c>
      <c r="G28" s="18">
        <v>2000</v>
      </c>
      <c r="H28" s="20">
        <v>3000</v>
      </c>
      <c r="I28" s="35">
        <v>200</v>
      </c>
      <c r="J28" s="34">
        <f t="shared" si="1"/>
        <v>1.5</v>
      </c>
      <c r="K28" s="34">
        <f t="shared" si="3"/>
        <v>0.5</v>
      </c>
      <c r="L28" s="18" t="s">
        <v>44</v>
      </c>
    </row>
    <row r="29" spans="1:12" ht="39.75" customHeight="1">
      <c r="A29" s="16">
        <v>22</v>
      </c>
      <c r="B29" s="24" t="s">
        <v>97</v>
      </c>
      <c r="C29" s="25" t="s">
        <v>29</v>
      </c>
      <c r="D29" s="25" t="s">
        <v>98</v>
      </c>
      <c r="E29" s="25" t="s">
        <v>99</v>
      </c>
      <c r="F29" s="26">
        <v>10000</v>
      </c>
      <c r="G29" s="25">
        <v>1500</v>
      </c>
      <c r="H29" s="20">
        <v>3000</v>
      </c>
      <c r="I29" s="35">
        <v>100</v>
      </c>
      <c r="J29" s="34">
        <f t="shared" si="1"/>
        <v>2</v>
      </c>
      <c r="K29" s="34">
        <f t="shared" si="3"/>
        <v>1</v>
      </c>
      <c r="L29" s="25" t="s">
        <v>100</v>
      </c>
    </row>
    <row r="30" spans="1:12" ht="39.75" customHeight="1">
      <c r="A30" s="16">
        <v>23</v>
      </c>
      <c r="B30" s="24" t="s">
        <v>101</v>
      </c>
      <c r="C30" s="25" t="s">
        <v>51</v>
      </c>
      <c r="D30" s="25" t="s">
        <v>102</v>
      </c>
      <c r="E30" s="25" t="s">
        <v>57</v>
      </c>
      <c r="F30" s="26">
        <v>60000</v>
      </c>
      <c r="G30" s="25">
        <v>10000</v>
      </c>
      <c r="H30" s="20">
        <v>11450</v>
      </c>
      <c r="I30" s="35">
        <v>50</v>
      </c>
      <c r="J30" s="34">
        <f t="shared" si="1"/>
        <v>1.145</v>
      </c>
      <c r="K30" s="34">
        <f t="shared" si="3"/>
        <v>0.14500000000000002</v>
      </c>
      <c r="L30" s="25" t="s">
        <v>103</v>
      </c>
    </row>
    <row r="31" spans="1:12" ht="48">
      <c r="A31" s="16">
        <v>24</v>
      </c>
      <c r="B31" s="24" t="s">
        <v>104</v>
      </c>
      <c r="C31" s="25" t="s">
        <v>51</v>
      </c>
      <c r="D31" s="25" t="s">
        <v>105</v>
      </c>
      <c r="E31" s="25" t="s">
        <v>48</v>
      </c>
      <c r="F31" s="26">
        <v>25000</v>
      </c>
      <c r="G31" s="25">
        <v>5000</v>
      </c>
      <c r="H31" s="20">
        <v>7500</v>
      </c>
      <c r="I31" s="35">
        <v>0</v>
      </c>
      <c r="J31" s="34">
        <f t="shared" si="1"/>
        <v>1.5</v>
      </c>
      <c r="K31" s="34">
        <f t="shared" si="3"/>
        <v>0.5</v>
      </c>
      <c r="L31" s="25" t="s">
        <v>27</v>
      </c>
    </row>
    <row r="32" spans="1:12" ht="28.5" customHeight="1">
      <c r="A32" s="28" t="s">
        <v>106</v>
      </c>
      <c r="B32" s="29"/>
      <c r="C32" s="28"/>
      <c r="D32" s="28"/>
      <c r="E32" s="30"/>
      <c r="F32" s="27">
        <f aca="true" t="shared" si="6" ref="F32:I32">SUM(F33:F36)</f>
        <v>1416591</v>
      </c>
      <c r="G32" s="27">
        <f t="shared" si="6"/>
        <v>166500</v>
      </c>
      <c r="H32" s="27">
        <f t="shared" si="6"/>
        <v>179740</v>
      </c>
      <c r="I32" s="36">
        <f t="shared" si="6"/>
        <v>13900</v>
      </c>
      <c r="J32" s="34">
        <f t="shared" si="1"/>
        <v>1.0795195195195195</v>
      </c>
      <c r="K32" s="34">
        <f t="shared" si="3"/>
        <v>0.07951951951951952</v>
      </c>
      <c r="L32" s="25"/>
    </row>
    <row r="33" spans="1:12" ht="30.75" customHeight="1">
      <c r="A33" s="16">
        <v>25</v>
      </c>
      <c r="B33" s="24" t="s">
        <v>107</v>
      </c>
      <c r="C33" s="25" t="s">
        <v>108</v>
      </c>
      <c r="D33" s="25" t="s">
        <v>109</v>
      </c>
      <c r="E33" s="25" t="s">
        <v>110</v>
      </c>
      <c r="F33" s="26">
        <v>20000</v>
      </c>
      <c r="G33" s="25">
        <v>5000</v>
      </c>
      <c r="H33" s="20">
        <v>6000</v>
      </c>
      <c r="I33" s="37">
        <v>900</v>
      </c>
      <c r="J33" s="34">
        <f t="shared" si="1"/>
        <v>1.2</v>
      </c>
      <c r="K33" s="34">
        <f t="shared" si="3"/>
        <v>0.19999999999999996</v>
      </c>
      <c r="L33" s="25" t="s">
        <v>111</v>
      </c>
    </row>
    <row r="34" spans="1:12" ht="54" customHeight="1">
      <c r="A34" s="16">
        <v>26</v>
      </c>
      <c r="B34" s="24" t="s">
        <v>112</v>
      </c>
      <c r="C34" s="25" t="s">
        <v>29</v>
      </c>
      <c r="D34" s="25" t="s">
        <v>113</v>
      </c>
      <c r="E34" s="25" t="s">
        <v>114</v>
      </c>
      <c r="F34" s="26">
        <v>176591</v>
      </c>
      <c r="G34" s="25">
        <v>16500</v>
      </c>
      <c r="H34" s="20">
        <v>18270</v>
      </c>
      <c r="I34" s="35">
        <v>3000</v>
      </c>
      <c r="J34" s="34">
        <f t="shared" si="1"/>
        <v>1.1072727272727272</v>
      </c>
      <c r="K34" s="34">
        <f t="shared" si="3"/>
        <v>0.10727272727272719</v>
      </c>
      <c r="L34" s="25" t="s">
        <v>115</v>
      </c>
    </row>
    <row r="35" spans="1:12" ht="45.75" customHeight="1">
      <c r="A35" s="16">
        <v>27</v>
      </c>
      <c r="B35" s="24" t="s">
        <v>116</v>
      </c>
      <c r="C35" s="25" t="s">
        <v>17</v>
      </c>
      <c r="D35" s="25" t="s">
        <v>117</v>
      </c>
      <c r="E35" s="25" t="s">
        <v>118</v>
      </c>
      <c r="F35" s="26">
        <v>980000</v>
      </c>
      <c r="G35" s="25">
        <v>80000</v>
      </c>
      <c r="H35" s="20">
        <v>85230</v>
      </c>
      <c r="I35" s="37">
        <v>3000</v>
      </c>
      <c r="J35" s="34">
        <f t="shared" si="1"/>
        <v>1.065375</v>
      </c>
      <c r="K35" s="34">
        <f t="shared" si="3"/>
        <v>0.06537499999999996</v>
      </c>
      <c r="L35" s="25" t="s">
        <v>119</v>
      </c>
    </row>
    <row r="36" spans="1:12" ht="24">
      <c r="A36" s="16">
        <v>28</v>
      </c>
      <c r="B36" s="17" t="s">
        <v>120</v>
      </c>
      <c r="C36" s="18" t="s">
        <v>121</v>
      </c>
      <c r="D36" s="18" t="s">
        <v>122</v>
      </c>
      <c r="E36" s="18" t="s">
        <v>123</v>
      </c>
      <c r="F36" s="19">
        <v>240000</v>
      </c>
      <c r="G36" s="18">
        <v>65000</v>
      </c>
      <c r="H36" s="20">
        <v>70240</v>
      </c>
      <c r="I36" s="32">
        <v>7000</v>
      </c>
      <c r="J36" s="34">
        <f t="shared" si="1"/>
        <v>1.0806153846153845</v>
      </c>
      <c r="K36" s="34">
        <f t="shared" si="3"/>
        <v>0.08061538461538453</v>
      </c>
      <c r="L36" s="18" t="s">
        <v>124</v>
      </c>
    </row>
    <row r="37" spans="1:12" s="1" customFormat="1" ht="25.5" customHeight="1">
      <c r="A37" s="12" t="s">
        <v>125</v>
      </c>
      <c r="B37" s="13"/>
      <c r="C37" s="12"/>
      <c r="D37" s="12"/>
      <c r="E37" s="14"/>
      <c r="F37" s="31">
        <f aca="true" t="shared" si="7" ref="F37:I37">F38+F42</f>
        <v>212267</v>
      </c>
      <c r="G37" s="31">
        <f t="shared" si="7"/>
        <v>40800</v>
      </c>
      <c r="H37" s="31">
        <f t="shared" si="7"/>
        <v>51772</v>
      </c>
      <c r="I37" s="38">
        <f t="shared" si="7"/>
        <v>4735</v>
      </c>
      <c r="J37" s="34">
        <f t="shared" si="1"/>
        <v>1.268921568627451</v>
      </c>
      <c r="K37" s="34">
        <f t="shared" si="3"/>
        <v>0.2689215686274511</v>
      </c>
      <c r="L37" s="31"/>
    </row>
    <row r="38" spans="1:12" s="1" customFormat="1" ht="25.5" customHeight="1">
      <c r="A38" s="12" t="s">
        <v>126</v>
      </c>
      <c r="B38" s="13"/>
      <c r="C38" s="12"/>
      <c r="D38" s="12"/>
      <c r="E38" s="14"/>
      <c r="F38" s="31">
        <f aca="true" t="shared" si="8" ref="F38:I38">SUM(F39:F41)</f>
        <v>133500</v>
      </c>
      <c r="G38" s="31">
        <f t="shared" si="8"/>
        <v>21000</v>
      </c>
      <c r="H38" s="31">
        <f t="shared" si="8"/>
        <v>25025</v>
      </c>
      <c r="I38" s="38">
        <f t="shared" si="8"/>
        <v>2750</v>
      </c>
      <c r="J38" s="34">
        <f t="shared" si="1"/>
        <v>1.1916666666666667</v>
      </c>
      <c r="K38" s="34">
        <f t="shared" si="3"/>
        <v>0.19166666666666665</v>
      </c>
      <c r="L38" s="31"/>
    </row>
    <row r="39" spans="1:12" ht="65.25" customHeight="1">
      <c r="A39" s="16">
        <v>29</v>
      </c>
      <c r="B39" s="17" t="s">
        <v>127</v>
      </c>
      <c r="C39" s="18" t="s">
        <v>29</v>
      </c>
      <c r="D39" s="18" t="s">
        <v>128</v>
      </c>
      <c r="E39" s="18" t="s">
        <v>43</v>
      </c>
      <c r="F39" s="18">
        <v>8500</v>
      </c>
      <c r="G39" s="18">
        <v>4000</v>
      </c>
      <c r="H39" s="20">
        <v>4500</v>
      </c>
      <c r="I39" s="35">
        <v>50</v>
      </c>
      <c r="J39" s="34">
        <f t="shared" si="1"/>
        <v>1.125</v>
      </c>
      <c r="K39" s="34">
        <f t="shared" si="3"/>
        <v>0.125</v>
      </c>
      <c r="L39" s="18" t="s">
        <v>129</v>
      </c>
    </row>
    <row r="40" spans="1:12" ht="33.75" customHeight="1">
      <c r="A40" s="16">
        <v>30</v>
      </c>
      <c r="B40" s="17" t="s">
        <v>130</v>
      </c>
      <c r="C40" s="18" t="s">
        <v>131</v>
      </c>
      <c r="D40" s="18" t="s">
        <v>132</v>
      </c>
      <c r="E40" s="18" t="s">
        <v>57</v>
      </c>
      <c r="F40" s="19">
        <v>95000</v>
      </c>
      <c r="G40" s="18">
        <v>10000</v>
      </c>
      <c r="H40" s="20">
        <v>12510</v>
      </c>
      <c r="I40" s="35">
        <v>2500</v>
      </c>
      <c r="J40" s="34">
        <f t="shared" si="1"/>
        <v>1.251</v>
      </c>
      <c r="K40" s="34">
        <f t="shared" si="3"/>
        <v>0.2509999999999999</v>
      </c>
      <c r="L40" s="18" t="s">
        <v>89</v>
      </c>
    </row>
    <row r="41" spans="1:12" ht="50.25" customHeight="1">
      <c r="A41" s="16">
        <v>31</v>
      </c>
      <c r="B41" s="17" t="s">
        <v>133</v>
      </c>
      <c r="C41" s="18" t="s">
        <v>65</v>
      </c>
      <c r="D41" s="18" t="s">
        <v>134</v>
      </c>
      <c r="E41" s="18" t="s">
        <v>135</v>
      </c>
      <c r="F41" s="19">
        <v>30000</v>
      </c>
      <c r="G41" s="18">
        <v>7000</v>
      </c>
      <c r="H41" s="18">
        <v>8015</v>
      </c>
      <c r="I41" s="35">
        <v>200</v>
      </c>
      <c r="J41" s="34">
        <f t="shared" si="1"/>
        <v>1.145</v>
      </c>
      <c r="K41" s="34">
        <f t="shared" si="3"/>
        <v>0.14500000000000002</v>
      </c>
      <c r="L41" s="18" t="s">
        <v>136</v>
      </c>
    </row>
    <row r="42" spans="1:12" ht="29.25" customHeight="1">
      <c r="A42" s="12" t="s">
        <v>137</v>
      </c>
      <c r="B42" s="13"/>
      <c r="C42" s="12"/>
      <c r="D42" s="12"/>
      <c r="E42" s="14"/>
      <c r="F42" s="15">
        <f aca="true" t="shared" si="9" ref="F42:I42">SUM(F43:F50)</f>
        <v>78767</v>
      </c>
      <c r="G42" s="15">
        <f t="shared" si="9"/>
        <v>19800</v>
      </c>
      <c r="H42" s="15">
        <f t="shared" si="9"/>
        <v>26747</v>
      </c>
      <c r="I42" s="33">
        <f t="shared" si="9"/>
        <v>1985</v>
      </c>
      <c r="J42" s="34">
        <f t="shared" si="1"/>
        <v>1.3508585858585858</v>
      </c>
      <c r="K42" s="34">
        <f t="shared" si="3"/>
        <v>0.35085858585858576</v>
      </c>
      <c r="L42" s="18"/>
    </row>
    <row r="43" spans="1:12" ht="126" customHeight="1">
      <c r="A43" s="16">
        <v>32</v>
      </c>
      <c r="B43" s="17" t="s">
        <v>138</v>
      </c>
      <c r="C43" s="18" t="s">
        <v>139</v>
      </c>
      <c r="D43" s="18" t="s">
        <v>140</v>
      </c>
      <c r="E43" s="18" t="s">
        <v>48</v>
      </c>
      <c r="F43" s="19">
        <v>3000</v>
      </c>
      <c r="G43" s="18">
        <v>1500</v>
      </c>
      <c r="H43" s="20">
        <v>1635</v>
      </c>
      <c r="I43" s="20">
        <v>125</v>
      </c>
      <c r="J43" s="34">
        <f t="shared" si="1"/>
        <v>1.09</v>
      </c>
      <c r="K43" s="34">
        <f t="shared" si="3"/>
        <v>0.09000000000000008</v>
      </c>
      <c r="L43" s="39" t="s">
        <v>141</v>
      </c>
    </row>
    <row r="44" spans="1:12" ht="45.75" customHeight="1">
      <c r="A44" s="16">
        <v>33</v>
      </c>
      <c r="B44" s="17" t="s">
        <v>142</v>
      </c>
      <c r="C44" s="18" t="s">
        <v>46</v>
      </c>
      <c r="D44" s="18" t="s">
        <v>143</v>
      </c>
      <c r="E44" s="18" t="s">
        <v>53</v>
      </c>
      <c r="F44" s="19">
        <v>15235</v>
      </c>
      <c r="G44" s="18">
        <v>1500</v>
      </c>
      <c r="H44" s="20">
        <v>1800</v>
      </c>
      <c r="I44" s="20">
        <v>100</v>
      </c>
      <c r="J44" s="34">
        <f t="shared" si="1"/>
        <v>1.2</v>
      </c>
      <c r="K44" s="34">
        <f t="shared" si="3"/>
        <v>0.19999999999999996</v>
      </c>
      <c r="L44" s="39" t="s">
        <v>144</v>
      </c>
    </row>
    <row r="45" spans="1:12" ht="55.5" customHeight="1">
      <c r="A45" s="16">
        <v>34</v>
      </c>
      <c r="B45" s="17" t="s">
        <v>145</v>
      </c>
      <c r="C45" s="18" t="s">
        <v>121</v>
      </c>
      <c r="D45" s="18" t="s">
        <v>146</v>
      </c>
      <c r="E45" s="18" t="s">
        <v>53</v>
      </c>
      <c r="F45" s="19">
        <v>4000</v>
      </c>
      <c r="G45" s="18">
        <v>1000</v>
      </c>
      <c r="H45" s="20">
        <v>1182</v>
      </c>
      <c r="I45" s="20">
        <v>80</v>
      </c>
      <c r="J45" s="34">
        <f t="shared" si="1"/>
        <v>1.182</v>
      </c>
      <c r="K45" s="34">
        <f t="shared" si="3"/>
        <v>0.18199999999999994</v>
      </c>
      <c r="L45" s="18" t="s">
        <v>147</v>
      </c>
    </row>
    <row r="46" spans="1:12" ht="162.75" customHeight="1">
      <c r="A46" s="16">
        <v>35</v>
      </c>
      <c r="B46" s="17" t="s">
        <v>148</v>
      </c>
      <c r="C46" s="18" t="s">
        <v>149</v>
      </c>
      <c r="D46" s="18" t="s">
        <v>150</v>
      </c>
      <c r="E46" s="18" t="s">
        <v>151</v>
      </c>
      <c r="F46" s="19">
        <v>30774</v>
      </c>
      <c r="G46" s="18">
        <v>11000</v>
      </c>
      <c r="H46" s="32">
        <v>16550</v>
      </c>
      <c r="I46" s="32">
        <v>1000</v>
      </c>
      <c r="J46" s="34">
        <f t="shared" si="1"/>
        <v>1.5045454545454546</v>
      </c>
      <c r="K46" s="34">
        <f t="shared" si="3"/>
        <v>0.5045454545454546</v>
      </c>
      <c r="L46" s="40" t="s">
        <v>152</v>
      </c>
    </row>
    <row r="47" spans="1:12" ht="64.5" customHeight="1">
      <c r="A47" s="16">
        <v>36</v>
      </c>
      <c r="B47" s="17" t="s">
        <v>153</v>
      </c>
      <c r="C47" s="18" t="s">
        <v>25</v>
      </c>
      <c r="D47" s="18" t="s">
        <v>154</v>
      </c>
      <c r="E47" s="18" t="s">
        <v>155</v>
      </c>
      <c r="F47" s="19">
        <v>6943</v>
      </c>
      <c r="G47" s="18">
        <v>2000</v>
      </c>
      <c r="H47" s="20">
        <v>2350</v>
      </c>
      <c r="I47" s="20">
        <v>500</v>
      </c>
      <c r="J47" s="34">
        <f t="shared" si="1"/>
        <v>1.175</v>
      </c>
      <c r="K47" s="34">
        <f t="shared" si="3"/>
        <v>0.17500000000000004</v>
      </c>
      <c r="L47" s="40" t="s">
        <v>156</v>
      </c>
    </row>
    <row r="48" spans="1:12" ht="61.5" customHeight="1">
      <c r="A48" s="16">
        <v>37</v>
      </c>
      <c r="B48" s="17" t="s">
        <v>157</v>
      </c>
      <c r="C48" s="18" t="s">
        <v>149</v>
      </c>
      <c r="D48" s="18" t="s">
        <v>158</v>
      </c>
      <c r="E48" s="18" t="s">
        <v>159</v>
      </c>
      <c r="F48" s="19">
        <v>8000</v>
      </c>
      <c r="G48" s="18">
        <v>1000</v>
      </c>
      <c r="H48" s="20">
        <v>1050</v>
      </c>
      <c r="I48" s="20">
        <v>50</v>
      </c>
      <c r="J48" s="34">
        <f t="shared" si="1"/>
        <v>1.05</v>
      </c>
      <c r="K48" s="34">
        <f t="shared" si="3"/>
        <v>0.050000000000000044</v>
      </c>
      <c r="L48" s="39" t="s">
        <v>160</v>
      </c>
    </row>
    <row r="49" spans="1:12" ht="51" customHeight="1">
      <c r="A49" s="16">
        <v>38</v>
      </c>
      <c r="B49" s="17" t="s">
        <v>161</v>
      </c>
      <c r="C49" s="18" t="s">
        <v>46</v>
      </c>
      <c r="D49" s="18" t="s">
        <v>162</v>
      </c>
      <c r="E49" s="18" t="s">
        <v>110</v>
      </c>
      <c r="F49" s="19">
        <v>7815</v>
      </c>
      <c r="G49" s="18">
        <v>1300</v>
      </c>
      <c r="H49" s="20">
        <v>1600</v>
      </c>
      <c r="I49" s="20">
        <v>100</v>
      </c>
      <c r="J49" s="34">
        <f t="shared" si="1"/>
        <v>1.2307692307692308</v>
      </c>
      <c r="K49" s="34">
        <f t="shared" si="3"/>
        <v>0.23076923076923084</v>
      </c>
      <c r="L49" s="41" t="s">
        <v>163</v>
      </c>
    </row>
    <row r="50" spans="1:12" ht="66" customHeight="1">
      <c r="A50" s="16">
        <v>39</v>
      </c>
      <c r="B50" s="17" t="s">
        <v>164</v>
      </c>
      <c r="C50" s="18" t="s">
        <v>131</v>
      </c>
      <c r="D50" s="18" t="s">
        <v>165</v>
      </c>
      <c r="E50" s="18" t="s">
        <v>110</v>
      </c>
      <c r="F50" s="19">
        <v>3000</v>
      </c>
      <c r="G50" s="18">
        <v>500</v>
      </c>
      <c r="H50" s="20">
        <v>580</v>
      </c>
      <c r="I50" s="20">
        <v>30</v>
      </c>
      <c r="J50" s="34">
        <f t="shared" si="1"/>
        <v>1.16</v>
      </c>
      <c r="K50" s="34">
        <f t="shared" si="3"/>
        <v>0.15999999999999992</v>
      </c>
      <c r="L50" s="18" t="s">
        <v>166</v>
      </c>
    </row>
  </sheetData>
  <sheetProtection/>
  <protectedRanges>
    <protectedRange sqref="G12" name="区域1_26"/>
    <protectedRange sqref="B37:B38 B13" name="区域1_7_3_5"/>
    <protectedRange sqref="B43:B50 B33:B41 B7:B31 B2:B3" name="区域1_18_7"/>
    <protectedRange sqref="C12:F12 L12 C28:F28 C16:F16" name="区域1_1"/>
    <protectedRange sqref="L7 C21:F21 C7:D7 F7 L21" name="区域1_8_1"/>
    <protectedRange sqref="G11:G12" name="区域1_8_1_2"/>
    <protectedRange sqref="G12" name="区域1_26_1"/>
    <protectedRange sqref="C8:F8 E7 L8" name="区域1_8_5_1"/>
    <protectedRange sqref="C4 A5:A6" name="区域1_18_7_1"/>
    <protectedRange sqref="L46" name="区域1_2_2_1_1"/>
    <protectedRange sqref="L46" name="区域1_2_4"/>
    <protectedRange sqref="L46" name="区域1_2_2_2"/>
    <protectedRange sqref="L46" name="区域1_2_2"/>
    <protectedRange sqref="L46" name="区域1_2_2_3"/>
  </protectedRanges>
  <mergeCells count="22">
    <mergeCell ref="B1:L1"/>
    <mergeCell ref="A4:E4"/>
    <mergeCell ref="A5:E5"/>
    <mergeCell ref="A6:E6"/>
    <mergeCell ref="A27:E27"/>
    <mergeCell ref="A32:E32"/>
    <mergeCell ref="A37:E37"/>
    <mergeCell ref="A38:E38"/>
    <mergeCell ref="A42:E4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6"/>
  </mergeCells>
  <dataValidations count="1">
    <dataValidation type="whole" allowBlank="1" showInputMessage="1" showErrorMessage="1" errorTitle="请输入整数值（单位：万元）" error="请输入整数值（单位：万元）" sqref="F7 F9:G9 F19:G19 G25 F26:G26 F28:G28 F31:G31 F32:I32 F41:I41 F43:G43 F48:G48 F13:F14 F22:F25 F46:F47 G7:G8 G21:G23 G45:G47 F37:I38 F15:G16 F34:G36">
      <formula1>0</formula1>
      <formula2>999999999999</formula2>
    </dataValidation>
  </dataValidations>
  <printOptions horizontalCentered="1"/>
  <pageMargins left="0.07847222222222222" right="0.07847222222222222" top="0.3145833333333333" bottom="0.2361111111111111" header="0.15694444444444444" footer="0.1569444444444444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2020-10-27T09:23:52Z</cp:lastPrinted>
  <dcterms:created xsi:type="dcterms:W3CDTF">2008-08-06T03:32:27Z</dcterms:created>
  <dcterms:modified xsi:type="dcterms:W3CDTF">2021-01-04T01:23:36Z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