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7605" firstSheet="1" activeTab="1"/>
  </bookViews>
  <sheets>
    <sheet name="生态路" sheetId="1" state="hidden" r:id="rId1"/>
    <sheet name="养护专项" sheetId="2" r:id="rId2"/>
  </sheets>
  <definedNames/>
  <calcPr fullCalcOnLoad="1"/>
</workbook>
</file>

<file path=xl/sharedStrings.xml><?xml version="1.0" encoding="utf-8"?>
<sst xmlns="http://schemas.openxmlformats.org/spreadsheetml/2006/main" count="385" uniqueCount="219">
  <si>
    <t>2019年生态示范路核销情况表</t>
  </si>
  <si>
    <t>序号</t>
  </si>
  <si>
    <t>设区市</t>
  </si>
  <si>
    <t>县市区</t>
  </si>
  <si>
    <t>涉及乡镇</t>
  </si>
  <si>
    <t>路线编码
（填10位代码）</t>
  </si>
  <si>
    <t>行政等级</t>
  </si>
  <si>
    <t>技术等级</t>
  </si>
  <si>
    <t>路面宽度（米）</t>
  </si>
  <si>
    <t>起点桩号</t>
  </si>
  <si>
    <t>止点桩号</t>
  </si>
  <si>
    <t>路线规模     (km)</t>
  </si>
  <si>
    <t>市补资金（万元）</t>
  </si>
  <si>
    <t>备注</t>
  </si>
  <si>
    <t>泉州市合计</t>
  </si>
  <si>
    <t>泉州</t>
  </si>
  <si>
    <t>洛江</t>
  </si>
  <si>
    <t>河市</t>
  </si>
  <si>
    <t>Y015350504</t>
  </si>
  <si>
    <t>乡道</t>
  </si>
  <si>
    <t>四级</t>
  </si>
  <si>
    <t>K2+000</t>
  </si>
  <si>
    <t>K8+000</t>
  </si>
  <si>
    <t>洛江区合计</t>
  </si>
  <si>
    <t>泉州市</t>
  </si>
  <si>
    <t>泉港区</t>
  </si>
  <si>
    <t>南埔镇、涂岭镇</t>
  </si>
  <si>
    <t>X334350505</t>
  </si>
  <si>
    <t>县道</t>
  </si>
  <si>
    <t>二级</t>
  </si>
  <si>
    <t>K0+000</t>
  </si>
  <si>
    <t>K11+881</t>
  </si>
  <si>
    <t>结合生态廊道绿化景观提升工程</t>
  </si>
  <si>
    <t>前黄镇</t>
  </si>
  <si>
    <t>Y014350505</t>
  </si>
  <si>
    <t>K2+547</t>
  </si>
  <si>
    <t>Y041350505</t>
  </si>
  <si>
    <t>K1+288</t>
  </si>
  <si>
    <t>泉港区合计</t>
  </si>
  <si>
    <t>石狮</t>
  </si>
  <si>
    <t>锦尚镇、永宁镇</t>
  </si>
  <si>
    <t>X304350581</t>
  </si>
  <si>
    <t>一级</t>
  </si>
  <si>
    <t>K6+721</t>
  </si>
  <si>
    <t>K9+535</t>
  </si>
  <si>
    <t>永宁镇</t>
  </si>
  <si>
    <t>Y047350181</t>
  </si>
  <si>
    <t>K2+963</t>
  </si>
  <si>
    <t>蚶江、祥芝、鸿山</t>
  </si>
  <si>
    <t>X357350581</t>
  </si>
  <si>
    <t>K5+000</t>
  </si>
  <si>
    <t>K11+200</t>
  </si>
  <si>
    <t>石狮市合计</t>
  </si>
  <si>
    <t>晋江市</t>
  </si>
  <si>
    <t>英林镇英林村</t>
  </si>
  <si>
    <t>CK07350582</t>
  </si>
  <si>
    <t>K1+323</t>
  </si>
  <si>
    <t>钞钞线（钞井段）</t>
  </si>
  <si>
    <t>Y002350582</t>
  </si>
  <si>
    <t>K5+314</t>
  </si>
  <si>
    <t>K6+814</t>
  </si>
  <si>
    <t>龙英线（龙英路段）</t>
  </si>
  <si>
    <t>Y283350582</t>
  </si>
  <si>
    <t>K4+784</t>
  </si>
  <si>
    <t>K7+084</t>
  </si>
  <si>
    <t>内玉线（九三路段）</t>
  </si>
  <si>
    <t>CK01350582</t>
  </si>
  <si>
    <t>三级</t>
  </si>
  <si>
    <t>K1+264</t>
  </si>
  <si>
    <t>工工线（</t>
  </si>
  <si>
    <t>晋江</t>
  </si>
  <si>
    <t>英林镇三殴村</t>
  </si>
  <si>
    <t>Y182350582</t>
  </si>
  <si>
    <t>K0+600</t>
  </si>
  <si>
    <t>K3+400</t>
  </si>
  <si>
    <t>X372350582</t>
  </si>
  <si>
    <t>K4+400</t>
  </si>
  <si>
    <t>C361350582</t>
  </si>
  <si>
    <t>村道</t>
  </si>
  <si>
    <t>K1+200</t>
  </si>
  <si>
    <t>晋江市合计</t>
  </si>
  <si>
    <t>惠安</t>
  </si>
  <si>
    <t>山霞镇</t>
  </si>
  <si>
    <t>Y078350521</t>
  </si>
  <si>
    <t>K3+100</t>
  </si>
  <si>
    <t>惠安区合计</t>
  </si>
  <si>
    <t>台商投资区</t>
  </si>
  <si>
    <t>洛阳镇</t>
  </si>
  <si>
    <t>Y103350521</t>
  </si>
  <si>
    <t>K16+000</t>
  </si>
  <si>
    <t>K19+954</t>
  </si>
  <si>
    <t>台商</t>
  </si>
  <si>
    <t>东园镇</t>
  </si>
  <si>
    <t>Y179350521</t>
  </si>
  <si>
    <t>K5+636</t>
  </si>
  <si>
    <t>Y189350521</t>
  </si>
  <si>
    <t>K3+260</t>
  </si>
  <si>
    <t>台商区合计</t>
  </si>
  <si>
    <t>南安</t>
  </si>
  <si>
    <t>官桥镇竹口村</t>
  </si>
  <si>
    <t>Y186350583</t>
  </si>
  <si>
    <t>K1+853</t>
  </si>
  <si>
    <t>邱前公路至竹口童厝</t>
  </si>
  <si>
    <t>CE42350583</t>
  </si>
  <si>
    <t>K1+150</t>
  </si>
  <si>
    <t>CE43350583</t>
  </si>
  <si>
    <t>K1+455</t>
  </si>
  <si>
    <t>罗山林场</t>
  </si>
  <si>
    <t>X328350583</t>
  </si>
  <si>
    <t>K23+337</t>
  </si>
  <si>
    <t>K29+207</t>
  </si>
  <si>
    <t>彭溪至罗山</t>
  </si>
  <si>
    <t>梅山镇灯光村</t>
  </si>
  <si>
    <t>Y005350583</t>
  </si>
  <si>
    <t>K2+323</t>
  </si>
  <si>
    <t>C970350583</t>
  </si>
  <si>
    <t>K0+910</t>
  </si>
  <si>
    <t>C273350583</t>
  </si>
  <si>
    <t>K0+840</t>
  </si>
  <si>
    <t>英都镇良山村</t>
  </si>
  <si>
    <t>X341350583</t>
  </si>
  <si>
    <t>K46+300</t>
  </si>
  <si>
    <t>K51+200</t>
  </si>
  <si>
    <t>蓬华镇</t>
  </si>
  <si>
    <t>X331350583</t>
  </si>
  <si>
    <t>K25+300</t>
  </si>
  <si>
    <t>K29+874</t>
  </si>
  <si>
    <t>南安市合计</t>
  </si>
  <si>
    <t>安溪</t>
  </si>
  <si>
    <t>桃舟乡</t>
  </si>
  <si>
    <t>X317350524</t>
  </si>
  <si>
    <t>K54+000</t>
  </si>
  <si>
    <t>K62+000</t>
  </si>
  <si>
    <t>Y006350524</t>
  </si>
  <si>
    <t>K8+424</t>
  </si>
  <si>
    <t>K13+424</t>
  </si>
  <si>
    <t>Y007350524</t>
  </si>
  <si>
    <t>参内乡</t>
  </si>
  <si>
    <t>CL96350524</t>
  </si>
  <si>
    <t>K1+890</t>
  </si>
  <si>
    <t>K5+890</t>
  </si>
  <si>
    <t>安溪县合计</t>
  </si>
  <si>
    <t>永春</t>
  </si>
  <si>
    <t>达埔镇</t>
  </si>
  <si>
    <t>Y081350525</t>
  </si>
  <si>
    <t>K2+720</t>
  </si>
  <si>
    <t>K5+220</t>
  </si>
  <si>
    <t>CB81350525</t>
  </si>
  <si>
    <t>K1+400</t>
  </si>
  <si>
    <t>德化</t>
  </si>
  <si>
    <t>杨梅乡、葛坑</t>
  </si>
  <si>
    <t>X311350526</t>
  </si>
  <si>
    <t>K13+500</t>
  </si>
  <si>
    <t>K30+700</t>
  </si>
  <si>
    <t>汤头乡</t>
  </si>
  <si>
    <t>K55+606</t>
  </si>
  <si>
    <t>K64+489</t>
  </si>
  <si>
    <t>美湖镇</t>
  </si>
  <si>
    <t>Y004350526</t>
  </si>
  <si>
    <t>K3+463</t>
  </si>
  <si>
    <t>C004350526</t>
  </si>
  <si>
    <t>K6+834</t>
  </si>
  <si>
    <t>德化县合计</t>
  </si>
  <si>
    <t>涉及乡镇及建制村</t>
  </si>
  <si>
    <t>路线编码</t>
  </si>
  <si>
    <t>路面类型</t>
  </si>
  <si>
    <t>路线规模(km)</t>
  </si>
  <si>
    <t>路面修补</t>
  </si>
  <si>
    <t>排水设施修缮</t>
  </si>
  <si>
    <t>路面清灌缝及桥梁伸缩缝更换</t>
  </si>
  <si>
    <t>标志标线等</t>
  </si>
  <si>
    <t>安保工程修复及更换</t>
  </si>
  <si>
    <t>绿化美化</t>
  </si>
  <si>
    <t>其他</t>
  </si>
  <si>
    <t>预估投资合计
（万元）</t>
  </si>
  <si>
    <t>市级补助（万元）</t>
  </si>
  <si>
    <t>存在问题项目</t>
  </si>
  <si>
    <t>实施规模
（平米）</t>
  </si>
  <si>
    <t>预估投资（万元）</t>
  </si>
  <si>
    <t>新增硬化边沟（米）</t>
  </si>
  <si>
    <t>新建涵洞
（个）</t>
  </si>
  <si>
    <t>路面清灌缝（米）</t>
  </si>
  <si>
    <t>桥梁伸缩缝（米）</t>
  </si>
  <si>
    <t>标志
（面）</t>
  </si>
  <si>
    <t>标线
（平米）</t>
  </si>
  <si>
    <t>路面凸起标（个）</t>
  </si>
  <si>
    <t>轮廓标
（个）</t>
  </si>
  <si>
    <t>道口标柱（根）</t>
  </si>
  <si>
    <t>混凝土护栏（米）</t>
  </si>
  <si>
    <t>波形护栏（米）</t>
  </si>
  <si>
    <t>树木（棵）</t>
  </si>
  <si>
    <t>其他内容</t>
  </si>
  <si>
    <t>砼</t>
  </si>
  <si>
    <t>英林镇  钞井村</t>
  </si>
  <si>
    <t>CK06350582</t>
  </si>
  <si>
    <t>水泥混凝土</t>
  </si>
  <si>
    <t>内坑镇</t>
  </si>
  <si>
    <t>Y287350582</t>
  </si>
  <si>
    <t>建设程序不完整</t>
  </si>
  <si>
    <t>内坑镇
葛洲村</t>
  </si>
  <si>
    <t>C101350582</t>
  </si>
  <si>
    <t>CF68350582</t>
  </si>
  <si>
    <t>C756350582</t>
  </si>
  <si>
    <t>CK08350582</t>
  </si>
  <si>
    <t>Y180350582</t>
  </si>
  <si>
    <t>Y181350582</t>
  </si>
  <si>
    <t>市政BT项目</t>
  </si>
  <si>
    <t>英林镇
英林村</t>
  </si>
  <si>
    <t>英林镇
马山村</t>
  </si>
  <si>
    <t>英林镇
西埔村</t>
  </si>
  <si>
    <t>英林镇
港塔村</t>
  </si>
  <si>
    <t>英林镇
三殴村</t>
  </si>
  <si>
    <t>合计</t>
  </si>
  <si>
    <t>本次拨付42万</t>
  </si>
  <si>
    <t>本次拨付43.72万</t>
  </si>
  <si>
    <t>因工程未开工，本次未拨付</t>
  </si>
  <si>
    <t>泉州市2019年农村公路养护专项工程市补资金情况表</t>
  </si>
  <si>
    <t>金井镇
玉山村</t>
  </si>
  <si>
    <t xml:space="preserve">附件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</si>
</sst>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.0_ "/>
    <numFmt numFmtId="180" formatCode="0.000;[Red]0.000"/>
    <numFmt numFmtId="181" formatCode="\K0\+000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4"/>
      <name val="方正小标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89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0" fillId="18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3" fillId="18" borderId="9" xfId="50" applyFont="1" applyFill="1" applyBorder="1" applyAlignment="1">
      <alignment horizontal="center" vertical="center" wrapText="1"/>
      <protection/>
    </xf>
    <xf numFmtId="0" fontId="3" fillId="18" borderId="9" xfId="50" applyNumberFormat="1" applyFont="1" applyFill="1" applyBorder="1" applyAlignment="1">
      <alignment horizontal="center" vertical="center" wrapText="1"/>
      <protection/>
    </xf>
    <xf numFmtId="0" fontId="3" fillId="18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4" borderId="9" xfId="50" applyFont="1" applyFill="1" applyBorder="1" applyAlignment="1">
      <alignment horizontal="center" vertical="center" wrapText="1"/>
      <protection/>
    </xf>
    <xf numFmtId="0" fontId="0" fillId="18" borderId="9" xfId="50" applyNumberFormat="1" applyFont="1" applyFill="1" applyBorder="1" applyAlignment="1">
      <alignment horizontal="center" vertical="center" wrapText="1"/>
      <protection/>
    </xf>
    <xf numFmtId="0" fontId="0" fillId="18" borderId="9" xfId="50" applyFont="1" applyFill="1" applyBorder="1" applyAlignment="1">
      <alignment horizontal="center" vertical="center" wrapText="1"/>
      <protection/>
    </xf>
    <xf numFmtId="176" fontId="0" fillId="18" borderId="9" xfId="0" applyNumberFormat="1" applyFont="1" applyFill="1" applyBorder="1" applyAlignment="1">
      <alignment horizontal="center" vertical="center" wrapText="1"/>
    </xf>
    <xf numFmtId="0" fontId="0" fillId="0" borderId="9" xfId="5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8" borderId="9" xfId="0" applyNumberFormat="1" applyFont="1" applyFill="1" applyBorder="1" applyAlignment="1">
      <alignment horizontal="center" vertical="center" wrapText="1"/>
    </xf>
    <xf numFmtId="0" fontId="0" fillId="4" borderId="9" xfId="50" applyFont="1" applyFill="1" applyBorder="1" applyAlignment="1">
      <alignment horizontal="center" vertical="center" wrapText="1"/>
      <protection/>
    </xf>
    <xf numFmtId="176" fontId="0" fillId="4" borderId="9" xfId="50" applyNumberFormat="1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50" applyNumberFormat="1" applyFont="1" applyFill="1" applyBorder="1" applyAlignment="1">
      <alignment horizontal="center" vertical="center" wrapText="1"/>
      <protection/>
    </xf>
    <xf numFmtId="178" fontId="25" fillId="4" borderId="9" xfId="0" applyNumberFormat="1" applyFont="1" applyFill="1" applyBorder="1" applyAlignment="1">
      <alignment horizontal="center" vertical="center" wrapText="1"/>
    </xf>
    <xf numFmtId="179" fontId="25" fillId="4" borderId="9" xfId="0" applyNumberFormat="1" applyFont="1" applyFill="1" applyBorder="1" applyAlignment="1">
      <alignment horizontal="center" vertical="center" wrapText="1"/>
    </xf>
    <xf numFmtId="178" fontId="0" fillId="0" borderId="9" xfId="50" applyNumberFormat="1" applyFont="1" applyFill="1" applyBorder="1" applyAlignment="1">
      <alignment horizontal="center" vertical="center" wrapText="1"/>
      <protection/>
    </xf>
    <xf numFmtId="178" fontId="3" fillId="0" borderId="9" xfId="50" applyNumberFormat="1" applyFont="1" applyFill="1" applyBorder="1" applyAlignment="1">
      <alignment horizontal="center" vertical="center" wrapText="1"/>
      <protection/>
    </xf>
    <xf numFmtId="178" fontId="0" fillId="0" borderId="9" xfId="0" applyNumberFormat="1" applyFont="1" applyFill="1" applyBorder="1" applyAlignment="1">
      <alignment horizontal="center" vertical="center" wrapText="1"/>
    </xf>
    <xf numFmtId="177" fontId="25" fillId="4" borderId="9" xfId="0" applyNumberFormat="1" applyFont="1" applyFill="1" applyBorder="1" applyAlignment="1">
      <alignment horizontal="center" vertical="center" wrapText="1"/>
    </xf>
    <xf numFmtId="177" fontId="3" fillId="18" borderId="9" xfId="0" applyNumberFormat="1" applyFont="1" applyFill="1" applyBorder="1" applyAlignment="1">
      <alignment horizontal="center" vertical="center" wrapText="1"/>
    </xf>
    <xf numFmtId="177" fontId="0" fillId="4" borderId="9" xfId="50" applyNumberFormat="1" applyFont="1" applyFill="1" applyBorder="1" applyAlignment="1">
      <alignment horizontal="center" vertical="center" wrapText="1"/>
      <protection/>
    </xf>
    <xf numFmtId="177" fontId="3" fillId="0" borderId="9" xfId="50" applyNumberFormat="1" applyFont="1" applyFill="1" applyBorder="1" applyAlignment="1">
      <alignment horizontal="center" vertical="center" wrapText="1"/>
      <protection/>
    </xf>
    <xf numFmtId="177" fontId="0" fillId="0" borderId="9" xfId="50" applyNumberFormat="1" applyFont="1" applyFill="1" applyBorder="1" applyAlignment="1">
      <alignment horizontal="center" vertical="center" wrapText="1"/>
      <protection/>
    </xf>
    <xf numFmtId="0" fontId="0" fillId="18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7" fontId="3" fillId="4" borderId="9" xfId="50" applyNumberFormat="1" applyFont="1" applyFill="1" applyBorder="1" applyAlignment="1">
      <alignment horizontal="center" vertical="center" wrapText="1"/>
      <protection/>
    </xf>
    <xf numFmtId="0" fontId="3" fillId="0" borderId="9" xfId="50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49" applyNumberFormat="1" applyFont="1" applyFill="1" applyBorder="1" applyAlignment="1">
      <alignment horizontal="center" vertical="center" wrapText="1"/>
      <protection/>
    </xf>
    <xf numFmtId="0" fontId="0" fillId="0" borderId="9" xfId="50" applyNumberFormat="1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0" fontId="3" fillId="18" borderId="10" xfId="50" applyNumberFormat="1" applyFont="1" applyFill="1" applyBorder="1" applyAlignment="1">
      <alignment horizontal="center" vertical="center" wrapText="1"/>
      <protection/>
    </xf>
    <xf numFmtId="0" fontId="3" fillId="18" borderId="11" xfId="50" applyNumberFormat="1" applyFont="1" applyFill="1" applyBorder="1" applyAlignment="1">
      <alignment horizontal="center" vertical="center" wrapText="1"/>
      <protection/>
    </xf>
    <xf numFmtId="0" fontId="3" fillId="18" borderId="12" xfId="50" applyNumberFormat="1" applyFont="1" applyFill="1" applyBorder="1" applyAlignment="1">
      <alignment horizontal="center" vertical="center" wrapText="1"/>
      <protection/>
    </xf>
    <xf numFmtId="0" fontId="0" fillId="18" borderId="13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  <protection/>
    </xf>
    <xf numFmtId="0" fontId="3" fillId="0" borderId="9" xfId="51" applyNumberFormat="1" applyFont="1" applyFill="1" applyBorder="1" applyAlignment="1">
      <alignment horizontal="center" vertical="center" wrapText="1"/>
      <protection/>
    </xf>
    <xf numFmtId="0" fontId="3" fillId="0" borderId="9" xfId="42" applyNumberFormat="1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18" borderId="9" xfId="42" applyFont="1" applyFill="1" applyBorder="1" applyAlignment="1">
      <alignment horizontal="center" vertical="center" wrapText="1"/>
      <protection/>
    </xf>
    <xf numFmtId="0" fontId="3" fillId="18" borderId="9" xfId="42" applyNumberFormat="1" applyFont="1" applyFill="1" applyBorder="1" applyAlignment="1">
      <alignment horizontal="center" vertical="center" wrapText="1"/>
      <protection/>
    </xf>
    <xf numFmtId="0" fontId="3" fillId="0" borderId="9" xfId="5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3" fillId="4" borderId="10" xfId="50" applyFont="1" applyFill="1" applyBorder="1" applyAlignment="1">
      <alignment horizontal="center" vertical="center" wrapText="1"/>
      <protection/>
    </xf>
    <xf numFmtId="0" fontId="3" fillId="18" borderId="9" xfId="0" applyFont="1" applyFill="1" applyBorder="1" applyAlignment="1">
      <alignment horizontal="center" vertical="center"/>
    </xf>
    <xf numFmtId="177" fontId="0" fillId="18" borderId="9" xfId="50" applyNumberFormat="1" applyFont="1" applyFill="1" applyBorder="1" applyAlignment="1">
      <alignment horizontal="center" vertical="center" wrapText="1"/>
      <protection/>
    </xf>
    <xf numFmtId="177" fontId="0" fillId="18" borderId="9" xfId="0" applyNumberFormat="1" applyFont="1" applyFill="1" applyBorder="1" applyAlignment="1">
      <alignment horizontal="center" vertical="center" wrapText="1"/>
    </xf>
    <xf numFmtId="0" fontId="0" fillId="18" borderId="9" xfId="0" applyNumberFormat="1" applyFont="1" applyFill="1" applyBorder="1" applyAlignment="1">
      <alignment horizontal="center" vertical="center"/>
    </xf>
    <xf numFmtId="0" fontId="0" fillId="4" borderId="9" xfId="50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Border="1" applyAlignment="1">
      <alignment vertical="center"/>
    </xf>
    <xf numFmtId="0" fontId="0" fillId="18" borderId="9" xfId="0" applyNumberFormat="1" applyFont="1" applyFill="1" applyBorder="1" applyAlignment="1">
      <alignment vertical="center"/>
    </xf>
    <xf numFmtId="0" fontId="3" fillId="18" borderId="9" xfId="0" applyFont="1" applyFill="1" applyBorder="1" applyAlignment="1">
      <alignment horizontal="center" vertical="center" wrapText="1"/>
    </xf>
    <xf numFmtId="177" fontId="0" fillId="18" borderId="13" xfId="0" applyNumberFormat="1" applyFont="1" applyFill="1" applyBorder="1" applyAlignment="1">
      <alignment horizontal="center" vertical="center" wrapText="1"/>
    </xf>
    <xf numFmtId="180" fontId="3" fillId="0" borderId="9" xfId="42" applyNumberFormat="1" applyFont="1" applyFill="1" applyBorder="1" applyAlignment="1">
      <alignment horizontal="center" vertical="center" wrapText="1"/>
      <protection/>
    </xf>
    <xf numFmtId="176" fontId="3" fillId="0" borderId="9" xfId="42" applyNumberFormat="1" applyFont="1" applyFill="1" applyBorder="1" applyAlignment="1">
      <alignment horizontal="center" vertical="center" wrapText="1"/>
      <protection/>
    </xf>
    <xf numFmtId="177" fontId="0" fillId="4" borderId="9" xfId="0" applyNumberFormat="1" applyFont="1" applyFill="1" applyBorder="1" applyAlignment="1">
      <alignment horizontal="center" vertical="center" wrapText="1"/>
    </xf>
    <xf numFmtId="0" fontId="0" fillId="0" borderId="13" xfId="50" applyFont="1" applyFill="1" applyBorder="1" applyAlignment="1">
      <alignment horizontal="center" vertical="center" wrapText="1"/>
      <protection/>
    </xf>
    <xf numFmtId="0" fontId="0" fillId="0" borderId="14" xfId="50" applyNumberFormat="1" applyFont="1" applyFill="1" applyBorder="1" applyAlignment="1">
      <alignment horizontal="center" vertical="center" wrapText="1"/>
      <protection/>
    </xf>
    <xf numFmtId="0" fontId="0" fillId="0" borderId="15" xfId="50" applyNumberFormat="1" applyFont="1" applyFill="1" applyBorder="1" applyAlignment="1">
      <alignment horizontal="center" vertical="center" wrapText="1"/>
      <protection/>
    </xf>
    <xf numFmtId="0" fontId="0" fillId="0" borderId="13" xfId="50" applyNumberFormat="1" applyFont="1" applyFill="1" applyBorder="1" applyAlignment="1">
      <alignment horizontal="center" vertical="center" wrapText="1"/>
      <protection/>
    </xf>
    <xf numFmtId="176" fontId="3" fillId="18" borderId="9" xfId="42" applyNumberFormat="1" applyFont="1" applyFill="1" applyBorder="1" applyAlignment="1">
      <alignment horizontal="center" vertical="center" wrapText="1"/>
      <protection/>
    </xf>
    <xf numFmtId="0" fontId="0" fillId="0" borderId="9" xfId="50" applyNumberFormat="1" applyFont="1" applyBorder="1" applyAlignment="1">
      <alignment horizontal="center" vertical="center" wrapText="1"/>
      <protection/>
    </xf>
    <xf numFmtId="176" fontId="3" fillId="18" borderId="13" xfId="50" applyNumberFormat="1" applyFont="1" applyFill="1" applyBorder="1" applyAlignment="1">
      <alignment horizontal="center" vertical="center" wrapText="1"/>
      <protection/>
    </xf>
    <xf numFmtId="176" fontId="0" fillId="18" borderId="13" xfId="50" applyNumberFormat="1" applyFont="1" applyFill="1" applyBorder="1" applyAlignment="1">
      <alignment horizontal="center" vertical="center" wrapText="1"/>
      <protection/>
    </xf>
    <xf numFmtId="177" fontId="3" fillId="18" borderId="9" xfId="0" applyNumberFormat="1" applyFont="1" applyFill="1" applyBorder="1" applyAlignment="1">
      <alignment horizontal="center" vertical="center" wrapText="1"/>
    </xf>
    <xf numFmtId="177" fontId="0" fillId="18" borderId="9" xfId="0" applyNumberFormat="1" applyFont="1" applyFill="1" applyBorder="1" applyAlignment="1">
      <alignment horizontal="center" vertical="center"/>
    </xf>
    <xf numFmtId="176" fontId="3" fillId="18" borderId="9" xfId="0" applyNumberFormat="1" applyFont="1" applyFill="1" applyBorder="1" applyAlignment="1">
      <alignment horizontal="center" vertical="center" wrapText="1"/>
    </xf>
    <xf numFmtId="176" fontId="3" fillId="4" borderId="9" xfId="50" applyNumberFormat="1" applyFont="1" applyFill="1" applyBorder="1" applyAlignment="1">
      <alignment horizontal="center" vertical="center" wrapText="1"/>
      <protection/>
    </xf>
    <xf numFmtId="181" fontId="3" fillId="18" borderId="9" xfId="0" applyNumberFormat="1" applyFont="1" applyFill="1" applyBorder="1" applyAlignment="1">
      <alignment horizontal="center" vertical="center" wrapText="1"/>
    </xf>
    <xf numFmtId="181" fontId="3" fillId="4" borderId="9" xfId="0" applyNumberFormat="1" applyFont="1" applyFill="1" applyBorder="1" applyAlignment="1">
      <alignment horizontal="center" vertical="center" wrapText="1"/>
    </xf>
    <xf numFmtId="176" fontId="3" fillId="18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78" fontId="3" fillId="4" borderId="9" xfId="50" applyNumberFormat="1" applyFont="1" applyFill="1" applyBorder="1" applyAlignment="1">
      <alignment horizontal="center" vertical="center" wrapText="1"/>
      <protection/>
    </xf>
    <xf numFmtId="179" fontId="3" fillId="4" borderId="9" xfId="50" applyNumberFormat="1" applyFont="1" applyFill="1" applyBorder="1" applyAlignment="1">
      <alignment horizontal="center" vertical="center" wrapText="1"/>
      <protection/>
    </xf>
    <xf numFmtId="177" fontId="3" fillId="4" borderId="9" xfId="0" applyNumberFormat="1" applyFont="1" applyFill="1" applyBorder="1" applyAlignment="1">
      <alignment horizontal="center" vertical="center"/>
    </xf>
    <xf numFmtId="0" fontId="0" fillId="4" borderId="9" xfId="0" applyNumberFormat="1" applyFont="1" applyFill="1" applyBorder="1" applyAlignment="1">
      <alignment horizontal="center" vertical="center" wrapText="1"/>
    </xf>
    <xf numFmtId="0" fontId="3" fillId="0" borderId="14" xfId="50" applyNumberFormat="1" applyFont="1" applyFill="1" applyBorder="1" applyAlignment="1">
      <alignment horizontal="center" vertical="center" wrapText="1"/>
      <protection/>
    </xf>
    <xf numFmtId="0" fontId="3" fillId="0" borderId="13" xfId="50" applyNumberFormat="1" applyFont="1" applyFill="1" applyBorder="1" applyAlignment="1">
      <alignment horizontal="center" vertical="center" wrapText="1"/>
      <protection/>
    </xf>
    <xf numFmtId="0" fontId="3" fillId="0" borderId="15" xfId="50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4" borderId="14" xfId="50" applyNumberFormat="1" applyFont="1" applyFill="1" applyBorder="1" applyAlignment="1">
      <alignment horizontal="center" vertical="center" wrapText="1"/>
      <protection/>
    </xf>
    <xf numFmtId="0" fontId="3" fillId="4" borderId="13" xfId="50" applyNumberFormat="1" applyFont="1" applyFill="1" applyBorder="1" applyAlignment="1">
      <alignment horizontal="center" vertical="center" wrapText="1"/>
      <protection/>
    </xf>
    <xf numFmtId="0" fontId="0" fillId="0" borderId="14" xfId="50" applyFont="1" applyFill="1" applyBorder="1" applyAlignment="1">
      <alignment horizontal="center" vertical="center" wrapText="1"/>
      <protection/>
    </xf>
    <xf numFmtId="0" fontId="3" fillId="18" borderId="12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0" fillId="0" borderId="9" xfId="50" applyNumberFormat="1" applyFont="1" applyFill="1" applyBorder="1" applyAlignment="1">
      <alignment horizontal="center" vertical="center" wrapText="1"/>
      <protection/>
    </xf>
    <xf numFmtId="0" fontId="3" fillId="18" borderId="16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0" fillId="0" borderId="9" xfId="50" applyFont="1" applyFill="1" applyBorder="1" applyAlignment="1">
      <alignment horizontal="center" vertical="center" wrapText="1"/>
      <protection/>
    </xf>
    <xf numFmtId="177" fontId="0" fillId="0" borderId="9" xfId="50" applyNumberFormat="1" applyFont="1" applyFill="1" applyBorder="1" applyAlignment="1">
      <alignment horizontal="center" vertical="center" wrapText="1"/>
      <protection/>
    </xf>
    <xf numFmtId="0" fontId="0" fillId="18" borderId="9" xfId="0" applyFont="1" applyFill="1" applyBorder="1" applyAlignment="1">
      <alignment horizontal="center" vertical="center"/>
    </xf>
    <xf numFmtId="0" fontId="3" fillId="18" borderId="10" xfId="0" applyNumberFormat="1" applyFont="1" applyFill="1" applyBorder="1" applyAlignment="1">
      <alignment horizontal="center" vertical="center" wrapText="1"/>
    </xf>
    <xf numFmtId="0" fontId="3" fillId="18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8" borderId="10" xfId="50" applyNumberFormat="1" applyFont="1" applyFill="1" applyBorder="1" applyAlignment="1">
      <alignment horizontal="center" vertical="center" wrapText="1"/>
      <protection/>
    </xf>
    <xf numFmtId="0" fontId="0" fillId="18" borderId="11" xfId="50" applyNumberFormat="1" applyFont="1" applyFill="1" applyBorder="1" applyAlignment="1">
      <alignment horizontal="center" vertical="center" wrapText="1"/>
      <protection/>
    </xf>
    <xf numFmtId="0" fontId="0" fillId="18" borderId="12" xfId="50" applyNumberFormat="1" applyFont="1" applyFill="1" applyBorder="1" applyAlignment="1">
      <alignment horizontal="center" vertical="center" wrapText="1"/>
      <protection/>
    </xf>
    <xf numFmtId="0" fontId="3" fillId="18" borderId="10" xfId="50" applyNumberFormat="1" applyFont="1" applyFill="1" applyBorder="1" applyAlignment="1">
      <alignment horizontal="center" vertical="center" wrapText="1"/>
      <protection/>
    </xf>
    <xf numFmtId="0" fontId="3" fillId="18" borderId="11" xfId="50" applyNumberFormat="1" applyFont="1" applyFill="1" applyBorder="1" applyAlignment="1">
      <alignment horizontal="center" vertical="center" wrapText="1"/>
      <protection/>
    </xf>
    <xf numFmtId="0" fontId="3" fillId="18" borderId="12" xfId="50" applyNumberFormat="1" applyFont="1" applyFill="1" applyBorder="1" applyAlignment="1">
      <alignment horizontal="center" vertical="center" wrapText="1"/>
      <protection/>
    </xf>
    <xf numFmtId="0" fontId="3" fillId="18" borderId="18" xfId="50" applyNumberFormat="1" applyFont="1" applyFill="1" applyBorder="1" applyAlignment="1">
      <alignment horizontal="center" vertical="center" wrapText="1"/>
      <protection/>
    </xf>
    <xf numFmtId="0" fontId="3" fillId="18" borderId="16" xfId="50" applyNumberFormat="1" applyFont="1" applyFill="1" applyBorder="1" applyAlignment="1">
      <alignment horizontal="center" vertical="center" wrapText="1"/>
      <protection/>
    </xf>
    <xf numFmtId="0" fontId="3" fillId="18" borderId="17" xfId="50" applyNumberFormat="1" applyFont="1" applyFill="1" applyBorder="1" applyAlignment="1">
      <alignment horizontal="center" vertical="center" wrapText="1"/>
      <protection/>
    </xf>
    <xf numFmtId="0" fontId="3" fillId="18" borderId="19" xfId="50" applyNumberFormat="1" applyFont="1" applyFill="1" applyBorder="1" applyAlignment="1">
      <alignment horizontal="center" vertical="center" wrapText="1"/>
      <protection/>
    </xf>
    <xf numFmtId="0" fontId="3" fillId="18" borderId="20" xfId="50" applyNumberFormat="1" applyFont="1" applyFill="1" applyBorder="1" applyAlignment="1">
      <alignment horizontal="center" vertical="center" wrapText="1"/>
      <protection/>
    </xf>
    <xf numFmtId="0" fontId="3" fillId="18" borderId="21" xfId="50" applyNumberFormat="1" applyFont="1" applyFill="1" applyBorder="1" applyAlignment="1">
      <alignment horizontal="center" vertical="center" wrapText="1"/>
      <protection/>
    </xf>
    <xf numFmtId="0" fontId="3" fillId="18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50" applyNumberFormat="1" applyFont="1" applyFill="1" applyBorder="1" applyAlignment="1">
      <alignment horizontal="center" vertical="center" wrapText="1"/>
      <protection/>
    </xf>
    <xf numFmtId="0" fontId="3" fillId="0" borderId="14" xfId="50" applyFont="1" applyFill="1" applyBorder="1" applyAlignment="1">
      <alignment horizontal="center" vertical="center" wrapText="1"/>
      <protection/>
    </xf>
    <xf numFmtId="0" fontId="3" fillId="0" borderId="15" xfId="50" applyFont="1" applyFill="1" applyBorder="1" applyAlignment="1">
      <alignment horizontal="center" vertical="center" wrapText="1"/>
      <protection/>
    </xf>
    <xf numFmtId="0" fontId="3" fillId="0" borderId="13" xfId="5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9" xfId="50" applyFont="1" applyFill="1" applyBorder="1" applyAlignment="1">
      <alignment horizontal="center" vertical="center" wrapText="1"/>
      <protection/>
    </xf>
    <xf numFmtId="0" fontId="0" fillId="4" borderId="14" xfId="50" applyNumberFormat="1" applyFont="1" applyFill="1" applyBorder="1" applyAlignment="1">
      <alignment horizontal="center" vertical="center" wrapText="1"/>
      <protection/>
    </xf>
    <xf numFmtId="0" fontId="0" fillId="4" borderId="15" xfId="50" applyNumberFormat="1" applyFont="1" applyFill="1" applyBorder="1" applyAlignment="1">
      <alignment horizontal="center" vertical="center" wrapText="1"/>
      <protection/>
    </xf>
    <xf numFmtId="0" fontId="0" fillId="4" borderId="13" xfId="50" applyNumberFormat="1" applyFont="1" applyFill="1" applyBorder="1" applyAlignment="1">
      <alignment horizontal="center" vertical="center" wrapText="1"/>
      <protection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4" borderId="14" xfId="0" applyNumberFormat="1" applyFont="1" applyFill="1" applyBorder="1" applyAlignment="1">
      <alignment horizontal="center" vertical="center" wrapText="1"/>
    </xf>
    <xf numFmtId="177" fontId="0" fillId="4" borderId="13" xfId="0" applyNumberFormat="1" applyFont="1" applyFill="1" applyBorder="1" applyAlignment="1">
      <alignment horizontal="center" vertical="center" wrapText="1"/>
    </xf>
    <xf numFmtId="177" fontId="3" fillId="0" borderId="14" xfId="50" applyNumberFormat="1" applyFont="1" applyFill="1" applyBorder="1" applyAlignment="1">
      <alignment horizontal="center" vertical="center" wrapText="1"/>
      <protection/>
    </xf>
    <xf numFmtId="177" fontId="3" fillId="0" borderId="15" xfId="50" applyNumberFormat="1" applyFont="1" applyFill="1" applyBorder="1" applyAlignment="1">
      <alignment horizontal="center" vertical="center" wrapText="1"/>
      <protection/>
    </xf>
    <xf numFmtId="177" fontId="3" fillId="0" borderId="13" xfId="50" applyNumberFormat="1" applyFont="1" applyFill="1" applyBorder="1" applyAlignment="1">
      <alignment horizontal="center" vertical="center" wrapText="1"/>
      <protection/>
    </xf>
    <xf numFmtId="176" fontId="3" fillId="0" borderId="15" xfId="50" applyNumberFormat="1" applyFont="1" applyFill="1" applyBorder="1" applyAlignment="1">
      <alignment horizontal="center" vertical="center" wrapText="1"/>
      <protection/>
    </xf>
    <xf numFmtId="176" fontId="3" fillId="0" borderId="13" xfId="5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176" fontId="3" fillId="4" borderId="14" xfId="0" applyNumberFormat="1" applyFont="1" applyFill="1" applyBorder="1" applyAlignment="1">
      <alignment horizontal="center" vertical="center" wrapText="1"/>
    </xf>
    <xf numFmtId="176" fontId="3" fillId="4" borderId="13" xfId="0" applyNumberFormat="1" applyFont="1" applyFill="1" applyBorder="1" applyAlignment="1">
      <alignment horizontal="center" vertical="center" wrapText="1"/>
    </xf>
    <xf numFmtId="177" fontId="0" fillId="4" borderId="9" xfId="0" applyNumberFormat="1" applyFont="1" applyFill="1" applyBorder="1" applyAlignment="1">
      <alignment horizontal="center" vertical="center" wrapText="1"/>
    </xf>
    <xf numFmtId="176" fontId="0" fillId="0" borderId="15" xfId="50" applyNumberFormat="1" applyFont="1" applyFill="1" applyBorder="1" applyAlignment="1">
      <alignment horizontal="center" vertical="center" wrapText="1"/>
      <protection/>
    </xf>
    <xf numFmtId="176" fontId="0" fillId="0" borderId="13" xfId="50" applyNumberFormat="1" applyFont="1" applyFill="1" applyBorder="1" applyAlignment="1">
      <alignment horizontal="center" vertical="center" wrapText="1"/>
      <protection/>
    </xf>
    <xf numFmtId="177" fontId="0" fillId="4" borderId="14" xfId="0" applyNumberFormat="1" applyFont="1" applyFill="1" applyBorder="1" applyAlignment="1">
      <alignment horizontal="center" vertical="center"/>
    </xf>
    <xf numFmtId="177" fontId="0" fillId="4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25" fillId="4" borderId="9" xfId="50" applyNumberFormat="1" applyFont="1" applyFill="1" applyBorder="1" applyAlignment="1">
      <alignment horizontal="center" vertical="center"/>
      <protection/>
    </xf>
    <xf numFmtId="179" fontId="25" fillId="4" borderId="9" xfId="50" applyNumberFormat="1" applyFont="1" applyFill="1" applyBorder="1" applyAlignment="1">
      <alignment horizontal="center" vertical="center"/>
      <protection/>
    </xf>
    <xf numFmtId="177" fontId="25" fillId="4" borderId="9" xfId="50" applyNumberFormat="1" applyFont="1" applyFill="1" applyBorder="1" applyAlignment="1">
      <alignment horizontal="center" vertical="center"/>
      <protection/>
    </xf>
    <xf numFmtId="0" fontId="25" fillId="0" borderId="9" xfId="50" applyFont="1" applyFill="1" applyBorder="1" applyAlignment="1">
      <alignment horizontal="center" vertical="center" wrapText="1"/>
      <protection/>
    </xf>
    <xf numFmtId="0" fontId="25" fillId="0" borderId="9" xfId="50" applyFont="1" applyFill="1" applyBorder="1" applyAlignment="1">
      <alignment horizontal="center" vertical="center"/>
      <protection/>
    </xf>
    <xf numFmtId="0" fontId="3" fillId="4" borderId="9" xfId="50" applyFont="1" applyFill="1" applyBorder="1" applyAlignment="1">
      <alignment horizontal="center" vertical="center"/>
      <protection/>
    </xf>
    <xf numFmtId="0" fontId="2" fillId="0" borderId="9" xfId="0" applyNumberFormat="1" applyFont="1" applyBorder="1" applyAlignment="1">
      <alignment horizontal="center" vertical="center" wrapText="1"/>
    </xf>
    <xf numFmtId="177" fontId="25" fillId="4" borderId="9" xfId="0" applyNumberFormat="1" applyFont="1" applyFill="1" applyBorder="1" applyAlignment="1">
      <alignment horizontal="center" vertical="center" wrapText="1"/>
    </xf>
    <xf numFmtId="177" fontId="25" fillId="4" borderId="9" xfId="50" applyNumberFormat="1" applyFont="1" applyFill="1" applyBorder="1" applyAlignment="1">
      <alignment horizontal="center" vertical="center" wrapText="1"/>
      <protection/>
    </xf>
    <xf numFmtId="176" fontId="25" fillId="0" borderId="9" xfId="50" applyNumberFormat="1" applyFont="1" applyFill="1" applyBorder="1" applyAlignment="1">
      <alignment horizontal="center" vertical="center" wrapText="1"/>
      <protection/>
    </xf>
    <xf numFmtId="176" fontId="25" fillId="4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7 2" xfId="41"/>
    <cellStyle name="常规 2" xfId="42"/>
    <cellStyle name="常规 32" xfId="43"/>
    <cellStyle name="常规 39" xfId="44"/>
    <cellStyle name="常规 39 2" xfId="45"/>
    <cellStyle name="常规 40 2" xfId="46"/>
    <cellStyle name="常规 47" xfId="47"/>
    <cellStyle name="常规 48" xfId="48"/>
    <cellStyle name="常规_2010年农路路面重建工程计划表（报市局）" xfId="49"/>
    <cellStyle name="常规_附件1：2010年未通客运建制村农村公路安保工程实施计划" xfId="50"/>
    <cellStyle name="常规_附件1：2010年未通客运建制村农村公路安保工程实施计划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15</xdr:row>
      <xdr:rowOff>0</xdr:rowOff>
    </xdr:from>
    <xdr:ext cx="76200" cy="219075"/>
    <xdr:sp fLocksText="0">
      <xdr:nvSpPr>
        <xdr:cNvPr id="1" name="文本框 1"/>
        <xdr:cNvSpPr txBox="1">
          <a:spLocks noChangeArrowheads="1"/>
        </xdr:cNvSpPr>
      </xdr:nvSpPr>
      <xdr:spPr>
        <a:xfrm>
          <a:off x="781050" y="5943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zoomScalePageLayoutView="0" workbookViewId="0" topLeftCell="A5">
      <selection activeCell="S11" sqref="S11"/>
    </sheetView>
  </sheetViews>
  <sheetFormatPr defaultColWidth="9.00390625" defaultRowHeight="27" customHeight="1"/>
  <cols>
    <col min="1" max="3" width="9.00390625" style="5" customWidth="1"/>
    <col min="4" max="4" width="11.375" style="5" customWidth="1"/>
    <col min="5" max="5" width="12.25390625" style="5" customWidth="1"/>
    <col min="6" max="11" width="9.00390625" style="5" customWidth="1"/>
    <col min="12" max="12" width="9.375" style="5" bestFit="1" customWidth="1"/>
    <col min="13" max="16384" width="9.00390625" style="5" customWidth="1"/>
  </cols>
  <sheetData>
    <row r="1" spans="1:12" ht="27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3" ht="27" customHeight="1">
      <c r="A2" s="116" t="s">
        <v>1</v>
      </c>
      <c r="B2" s="119" t="s">
        <v>2</v>
      </c>
      <c r="C2" s="119" t="s">
        <v>3</v>
      </c>
      <c r="D2" s="119" t="s">
        <v>4</v>
      </c>
      <c r="E2" s="119" t="s">
        <v>5</v>
      </c>
      <c r="F2" s="119" t="s">
        <v>6</v>
      </c>
      <c r="G2" s="119" t="s">
        <v>7</v>
      </c>
      <c r="H2" s="119" t="s">
        <v>8</v>
      </c>
      <c r="I2" s="119" t="s">
        <v>9</v>
      </c>
      <c r="J2" s="119" t="s">
        <v>10</v>
      </c>
      <c r="K2" s="120" t="s">
        <v>11</v>
      </c>
      <c r="L2" s="170" t="s">
        <v>12</v>
      </c>
      <c r="M2" s="167" t="s">
        <v>13</v>
      </c>
    </row>
    <row r="3" spans="1:13" ht="27" customHeight="1">
      <c r="A3" s="116"/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170"/>
      <c r="M3" s="167"/>
    </row>
    <row r="4" spans="1:13" s="53" customFormat="1" ht="27" customHeight="1">
      <c r="A4" s="125" t="s">
        <v>14</v>
      </c>
      <c r="B4" s="126"/>
      <c r="C4" s="127"/>
      <c r="D4" s="16"/>
      <c r="E4" s="16"/>
      <c r="F4" s="16"/>
      <c r="G4" s="16"/>
      <c r="H4" s="16"/>
      <c r="I4" s="16"/>
      <c r="J4" s="16"/>
      <c r="K4" s="70"/>
      <c r="L4" s="71"/>
      <c r="M4" s="72"/>
    </row>
    <row r="5" spans="1:13" ht="27" customHeight="1">
      <c r="A5" s="45">
        <v>1</v>
      </c>
      <c r="B5" s="26" t="s">
        <v>15</v>
      </c>
      <c r="C5" s="26" t="s">
        <v>16</v>
      </c>
      <c r="D5" s="26" t="s">
        <v>17</v>
      </c>
      <c r="E5" s="45" t="s">
        <v>18</v>
      </c>
      <c r="F5" s="22" t="s">
        <v>19</v>
      </c>
      <c r="G5" s="22" t="s">
        <v>20</v>
      </c>
      <c r="H5" s="22">
        <v>6</v>
      </c>
      <c r="I5" s="20" t="s">
        <v>21</v>
      </c>
      <c r="J5" s="20" t="s">
        <v>22</v>
      </c>
      <c r="K5" s="49">
        <v>6</v>
      </c>
      <c r="L5" s="73">
        <f>K5*10</f>
        <v>60</v>
      </c>
      <c r="M5" s="74"/>
    </row>
    <row r="6" spans="1:13" s="53" customFormat="1" ht="27" customHeight="1">
      <c r="A6" s="128" t="s">
        <v>23</v>
      </c>
      <c r="B6" s="129"/>
      <c r="C6" s="130"/>
      <c r="D6" s="10"/>
      <c r="E6" s="11"/>
      <c r="F6" s="23"/>
      <c r="G6" s="23"/>
      <c r="H6" s="23"/>
      <c r="I6" s="12"/>
      <c r="J6" s="12"/>
      <c r="K6" s="38">
        <f>SUM(K5)</f>
        <v>6</v>
      </c>
      <c r="L6" s="71">
        <f>SUM(L5)</f>
        <v>60</v>
      </c>
      <c r="M6" s="75"/>
    </row>
    <row r="7" spans="1:13" ht="27" customHeight="1">
      <c r="A7" s="45">
        <v>2</v>
      </c>
      <c r="B7" s="18" t="s">
        <v>24</v>
      </c>
      <c r="C7" s="18" t="s">
        <v>25</v>
      </c>
      <c r="D7" s="18" t="s">
        <v>26</v>
      </c>
      <c r="E7" s="48" t="s">
        <v>27</v>
      </c>
      <c r="F7" s="18" t="s">
        <v>28</v>
      </c>
      <c r="G7" s="18" t="s">
        <v>29</v>
      </c>
      <c r="H7" s="18">
        <v>22.5</v>
      </c>
      <c r="I7" s="19" t="s">
        <v>30</v>
      </c>
      <c r="J7" s="19" t="s">
        <v>31</v>
      </c>
      <c r="K7" s="51">
        <v>11.881</v>
      </c>
      <c r="L7" s="73">
        <f>K7*10</f>
        <v>118.81</v>
      </c>
      <c r="M7" s="73" t="s">
        <v>32</v>
      </c>
    </row>
    <row r="8" spans="1:13" ht="27" customHeight="1">
      <c r="A8" s="101">
        <v>3</v>
      </c>
      <c r="B8" s="111" t="s">
        <v>24</v>
      </c>
      <c r="C8" s="111" t="s">
        <v>25</v>
      </c>
      <c r="D8" s="144" t="s">
        <v>33</v>
      </c>
      <c r="E8" s="48" t="s">
        <v>34</v>
      </c>
      <c r="F8" s="18" t="s">
        <v>19</v>
      </c>
      <c r="G8" s="18" t="s">
        <v>20</v>
      </c>
      <c r="H8" s="18">
        <v>6</v>
      </c>
      <c r="I8" s="19" t="s">
        <v>30</v>
      </c>
      <c r="J8" s="19" t="s">
        <v>35</v>
      </c>
      <c r="K8" s="152">
        <v>3.775</v>
      </c>
      <c r="L8" s="149">
        <f>K8*10</f>
        <v>37.75</v>
      </c>
      <c r="M8" s="73"/>
    </row>
    <row r="9" spans="1:13" ht="27" customHeight="1">
      <c r="A9" s="102"/>
      <c r="B9" s="81"/>
      <c r="C9" s="81"/>
      <c r="D9" s="145"/>
      <c r="E9" s="13" t="s">
        <v>36</v>
      </c>
      <c r="F9" s="18" t="s">
        <v>19</v>
      </c>
      <c r="G9" s="18" t="s">
        <v>20</v>
      </c>
      <c r="H9" s="13">
        <v>6</v>
      </c>
      <c r="I9" s="19" t="s">
        <v>30</v>
      </c>
      <c r="J9" s="13" t="s">
        <v>37</v>
      </c>
      <c r="K9" s="154"/>
      <c r="L9" s="151"/>
      <c r="M9" s="73"/>
    </row>
    <row r="10" spans="1:13" s="53" customFormat="1" ht="27" customHeight="1">
      <c r="A10" s="131" t="s">
        <v>38</v>
      </c>
      <c r="B10" s="132"/>
      <c r="C10" s="133"/>
      <c r="D10" s="57"/>
      <c r="E10" s="58"/>
      <c r="F10" s="16"/>
      <c r="G10" s="16"/>
      <c r="H10" s="58"/>
      <c r="I10" s="76"/>
      <c r="J10" s="58"/>
      <c r="K10" s="77">
        <f>SUM(K7:K9)</f>
        <v>15.656</v>
      </c>
      <c r="L10" s="77">
        <f>SUM(L7:L9)</f>
        <v>156.56</v>
      </c>
      <c r="M10" s="15"/>
    </row>
    <row r="11" spans="1:13" ht="27" customHeight="1">
      <c r="A11" s="45">
        <v>1</v>
      </c>
      <c r="B11" s="45" t="s">
        <v>15</v>
      </c>
      <c r="C11" s="59" t="s">
        <v>39</v>
      </c>
      <c r="D11" s="59" t="s">
        <v>40</v>
      </c>
      <c r="E11" s="60" t="s">
        <v>41</v>
      </c>
      <c r="F11" s="61" t="s">
        <v>28</v>
      </c>
      <c r="G11" s="61" t="s">
        <v>42</v>
      </c>
      <c r="H11" s="61">
        <v>30</v>
      </c>
      <c r="I11" s="62" t="s">
        <v>43</v>
      </c>
      <c r="J11" s="78" t="s">
        <v>44</v>
      </c>
      <c r="K11" s="79">
        <v>2.814</v>
      </c>
      <c r="L11" s="80">
        <f>K11*10</f>
        <v>28.14</v>
      </c>
      <c r="M11" s="74"/>
    </row>
    <row r="12" spans="1:13" ht="27" customHeight="1">
      <c r="A12" s="45">
        <v>2</v>
      </c>
      <c r="B12" s="45" t="s">
        <v>15</v>
      </c>
      <c r="C12" s="59" t="s">
        <v>39</v>
      </c>
      <c r="D12" s="62" t="s">
        <v>45</v>
      </c>
      <c r="E12" s="61" t="s">
        <v>46</v>
      </c>
      <c r="F12" s="61" t="s">
        <v>19</v>
      </c>
      <c r="G12" s="61" t="s">
        <v>29</v>
      </c>
      <c r="H12" s="61">
        <v>31</v>
      </c>
      <c r="I12" s="62" t="s">
        <v>30</v>
      </c>
      <c r="J12" s="62" t="s">
        <v>47</v>
      </c>
      <c r="K12" s="79">
        <v>2.963</v>
      </c>
      <c r="L12" s="80">
        <f>K12*10</f>
        <v>29.630000000000003</v>
      </c>
      <c r="M12" s="74"/>
    </row>
    <row r="13" spans="1:13" ht="27" customHeight="1">
      <c r="A13" s="45">
        <v>3</v>
      </c>
      <c r="B13" s="45" t="s">
        <v>15</v>
      </c>
      <c r="C13" s="59" t="s">
        <v>39</v>
      </c>
      <c r="D13" s="62" t="s">
        <v>48</v>
      </c>
      <c r="E13" s="61" t="s">
        <v>49</v>
      </c>
      <c r="F13" s="61" t="s">
        <v>28</v>
      </c>
      <c r="G13" s="61" t="s">
        <v>29</v>
      </c>
      <c r="H13" s="61">
        <v>22.5</v>
      </c>
      <c r="I13" s="62" t="s">
        <v>50</v>
      </c>
      <c r="J13" s="62" t="s">
        <v>51</v>
      </c>
      <c r="K13" s="79">
        <v>6.2</v>
      </c>
      <c r="L13" s="80">
        <f>K13*10</f>
        <v>62</v>
      </c>
      <c r="M13" s="74"/>
    </row>
    <row r="14" spans="1:13" s="53" customFormat="1" ht="27" customHeight="1">
      <c r="A14" s="134" t="s">
        <v>52</v>
      </c>
      <c r="B14" s="135"/>
      <c r="C14" s="136"/>
      <c r="D14" s="63"/>
      <c r="E14" s="64"/>
      <c r="F14" s="64"/>
      <c r="G14" s="64"/>
      <c r="H14" s="64"/>
      <c r="I14" s="63"/>
      <c r="J14" s="63"/>
      <c r="K14" s="85">
        <f>SUM(K11:K13)</f>
        <v>11.977</v>
      </c>
      <c r="L14" s="70">
        <f>K14*10</f>
        <v>119.77000000000001</v>
      </c>
      <c r="M14" s="75"/>
    </row>
    <row r="15" spans="1:13" ht="27" customHeight="1">
      <c r="A15" s="101">
        <v>6</v>
      </c>
      <c r="B15" s="82" t="s">
        <v>24</v>
      </c>
      <c r="C15" s="101" t="s">
        <v>53</v>
      </c>
      <c r="D15" s="101" t="s">
        <v>54</v>
      </c>
      <c r="E15" s="45" t="s">
        <v>55</v>
      </c>
      <c r="F15" s="45" t="s">
        <v>19</v>
      </c>
      <c r="G15" s="48" t="s">
        <v>20</v>
      </c>
      <c r="H15" s="45">
        <v>12</v>
      </c>
      <c r="I15" s="19" t="s">
        <v>30</v>
      </c>
      <c r="J15" s="22" t="s">
        <v>56</v>
      </c>
      <c r="K15" s="157">
        <v>6.387</v>
      </c>
      <c r="L15" s="149">
        <f>K15*10</f>
        <v>63.87</v>
      </c>
      <c r="M15" s="86" t="s">
        <v>57</v>
      </c>
    </row>
    <row r="16" spans="1:13" ht="27" customHeight="1">
      <c r="A16" s="103"/>
      <c r="B16" s="83"/>
      <c r="C16" s="103"/>
      <c r="D16" s="103"/>
      <c r="E16" s="48" t="s">
        <v>58</v>
      </c>
      <c r="F16" s="45" t="s">
        <v>19</v>
      </c>
      <c r="G16" s="45" t="s">
        <v>29</v>
      </c>
      <c r="H16" s="45">
        <v>25</v>
      </c>
      <c r="I16" s="22" t="s">
        <v>59</v>
      </c>
      <c r="J16" s="22" t="s">
        <v>60</v>
      </c>
      <c r="K16" s="158"/>
      <c r="L16" s="150"/>
      <c r="M16" s="48" t="s">
        <v>61</v>
      </c>
    </row>
    <row r="17" spans="1:13" ht="27" customHeight="1">
      <c r="A17" s="103"/>
      <c r="B17" s="83"/>
      <c r="C17" s="103"/>
      <c r="D17" s="103"/>
      <c r="E17" s="45" t="s">
        <v>62</v>
      </c>
      <c r="F17" s="45" t="s">
        <v>19</v>
      </c>
      <c r="G17" s="45" t="s">
        <v>29</v>
      </c>
      <c r="H17" s="45">
        <v>30</v>
      </c>
      <c r="I17" s="22" t="s">
        <v>63</v>
      </c>
      <c r="J17" s="22" t="s">
        <v>64</v>
      </c>
      <c r="K17" s="158"/>
      <c r="L17" s="150"/>
      <c r="M17" s="48" t="s">
        <v>65</v>
      </c>
    </row>
    <row r="18" spans="1:13" ht="27" customHeight="1">
      <c r="A18" s="102"/>
      <c r="B18" s="84"/>
      <c r="C18" s="102"/>
      <c r="D18" s="102"/>
      <c r="E18" s="65" t="s">
        <v>66</v>
      </c>
      <c r="F18" s="45" t="s">
        <v>19</v>
      </c>
      <c r="G18" s="45" t="s">
        <v>67</v>
      </c>
      <c r="H18" s="45">
        <v>12</v>
      </c>
      <c r="I18" s="19" t="s">
        <v>30</v>
      </c>
      <c r="J18" s="22" t="s">
        <v>68</v>
      </c>
      <c r="K18" s="159"/>
      <c r="L18" s="151"/>
      <c r="M18" s="45" t="s">
        <v>69</v>
      </c>
    </row>
    <row r="19" spans="1:13" ht="33.75" customHeight="1">
      <c r="A19" s="104">
        <v>4</v>
      </c>
      <c r="B19" s="101" t="s">
        <v>15</v>
      </c>
      <c r="C19" s="140" t="s">
        <v>70</v>
      </c>
      <c r="D19" s="140" t="s">
        <v>71</v>
      </c>
      <c r="E19" s="26" t="s">
        <v>72</v>
      </c>
      <c r="F19" s="26" t="s">
        <v>19</v>
      </c>
      <c r="G19" s="26" t="s">
        <v>67</v>
      </c>
      <c r="H19" s="26">
        <v>8</v>
      </c>
      <c r="I19" s="26" t="s">
        <v>73</v>
      </c>
      <c r="J19" s="26" t="s">
        <v>74</v>
      </c>
      <c r="K19" s="160">
        <v>5</v>
      </c>
      <c r="L19" s="171">
        <v>50</v>
      </c>
      <c r="M19" s="74"/>
    </row>
    <row r="20" spans="1:13" ht="27" customHeight="1">
      <c r="A20" s="105"/>
      <c r="B20" s="103"/>
      <c r="C20" s="141"/>
      <c r="D20" s="141"/>
      <c r="E20" s="45" t="s">
        <v>75</v>
      </c>
      <c r="F20" s="26" t="s">
        <v>28</v>
      </c>
      <c r="G20" s="26" t="s">
        <v>29</v>
      </c>
      <c r="H20" s="26">
        <v>40</v>
      </c>
      <c r="I20" s="20" t="s">
        <v>74</v>
      </c>
      <c r="J20" s="20" t="s">
        <v>76</v>
      </c>
      <c r="K20" s="160"/>
      <c r="L20" s="171"/>
      <c r="M20" s="74"/>
    </row>
    <row r="21" spans="1:13" ht="27" customHeight="1">
      <c r="A21" s="106"/>
      <c r="B21" s="102"/>
      <c r="C21" s="142"/>
      <c r="D21" s="142"/>
      <c r="E21" s="45" t="s">
        <v>77</v>
      </c>
      <c r="F21" s="26" t="s">
        <v>78</v>
      </c>
      <c r="G21" s="26" t="s">
        <v>20</v>
      </c>
      <c r="H21" s="26">
        <v>20</v>
      </c>
      <c r="I21" s="20" t="s">
        <v>30</v>
      </c>
      <c r="J21" s="20" t="s">
        <v>79</v>
      </c>
      <c r="K21" s="161"/>
      <c r="L21" s="172"/>
      <c r="M21" s="74"/>
    </row>
    <row r="22" spans="1:13" s="53" customFormat="1" ht="27" customHeight="1">
      <c r="A22" s="137" t="s">
        <v>80</v>
      </c>
      <c r="B22" s="117"/>
      <c r="C22" s="118"/>
      <c r="D22" s="10"/>
      <c r="E22" s="11"/>
      <c r="F22" s="10"/>
      <c r="G22" s="10"/>
      <c r="H22" s="10"/>
      <c r="I22" s="12"/>
      <c r="J22" s="12"/>
      <c r="K22" s="87">
        <f>SUM(K15:K21)</f>
        <v>11.387</v>
      </c>
      <c r="L22" s="88">
        <f>SUM(L15:L21)</f>
        <v>113.87</v>
      </c>
      <c r="M22" s="75"/>
    </row>
    <row r="23" spans="1:13" ht="27" customHeight="1">
      <c r="A23" s="45">
        <v>4</v>
      </c>
      <c r="B23" s="18" t="s">
        <v>15</v>
      </c>
      <c r="C23" s="18" t="s">
        <v>81</v>
      </c>
      <c r="D23" s="18" t="s">
        <v>82</v>
      </c>
      <c r="E23" s="48" t="s">
        <v>83</v>
      </c>
      <c r="F23" s="18" t="s">
        <v>19</v>
      </c>
      <c r="G23" s="18" t="s">
        <v>20</v>
      </c>
      <c r="H23" s="18">
        <v>14</v>
      </c>
      <c r="I23" s="19" t="s">
        <v>30</v>
      </c>
      <c r="J23" s="19" t="s">
        <v>84</v>
      </c>
      <c r="K23" s="51">
        <v>3.1</v>
      </c>
      <c r="L23" s="73">
        <f>K23*10</f>
        <v>31</v>
      </c>
      <c r="M23" s="73"/>
    </row>
    <row r="24" spans="1:13" s="53" customFormat="1" ht="27" customHeight="1">
      <c r="A24" s="128" t="s">
        <v>85</v>
      </c>
      <c r="B24" s="129"/>
      <c r="C24" s="130"/>
      <c r="D24" s="16"/>
      <c r="E24" s="15"/>
      <c r="F24" s="16"/>
      <c r="G24" s="16"/>
      <c r="H24" s="16"/>
      <c r="I24" s="76"/>
      <c r="J24" s="76"/>
      <c r="K24" s="89">
        <f>SUM(K23:K23)</f>
        <v>3.1</v>
      </c>
      <c r="L24" s="15">
        <f>SUM(L23:L23)</f>
        <v>31</v>
      </c>
      <c r="M24" s="15"/>
    </row>
    <row r="25" spans="1:13" ht="27" customHeight="1">
      <c r="A25" s="45">
        <v>5</v>
      </c>
      <c r="B25" s="13" t="s">
        <v>15</v>
      </c>
      <c r="C25" s="13" t="s">
        <v>86</v>
      </c>
      <c r="D25" s="13" t="s">
        <v>87</v>
      </c>
      <c r="E25" s="19" t="s">
        <v>88</v>
      </c>
      <c r="F25" s="19" t="s">
        <v>19</v>
      </c>
      <c r="G25" s="19" t="s">
        <v>29</v>
      </c>
      <c r="H25" s="19">
        <v>16</v>
      </c>
      <c r="I25" s="19" t="s">
        <v>89</v>
      </c>
      <c r="J25" s="19" t="s">
        <v>90</v>
      </c>
      <c r="K25" s="51">
        <v>3.954</v>
      </c>
      <c r="L25" s="73">
        <f>K25*10</f>
        <v>39.54</v>
      </c>
      <c r="M25" s="73"/>
    </row>
    <row r="26" spans="1:13" ht="27" customHeight="1">
      <c r="A26" s="107">
        <v>14</v>
      </c>
      <c r="B26" s="138" t="s">
        <v>15</v>
      </c>
      <c r="C26" s="138" t="s">
        <v>91</v>
      </c>
      <c r="D26" s="138" t="s">
        <v>92</v>
      </c>
      <c r="E26" s="66" t="s">
        <v>93</v>
      </c>
      <c r="F26" s="66" t="s">
        <v>19</v>
      </c>
      <c r="G26" s="26" t="s">
        <v>20</v>
      </c>
      <c r="H26" s="66">
        <v>24.6</v>
      </c>
      <c r="I26" s="20" t="s">
        <v>30</v>
      </c>
      <c r="J26" s="66" t="s">
        <v>94</v>
      </c>
      <c r="K26" s="162">
        <v>8.896</v>
      </c>
      <c r="L26" s="173">
        <f>K26*10</f>
        <v>88.96000000000001</v>
      </c>
      <c r="M26" s="74"/>
    </row>
    <row r="27" spans="1:13" ht="27" customHeight="1">
      <c r="A27" s="107"/>
      <c r="B27" s="138"/>
      <c r="C27" s="138"/>
      <c r="D27" s="138"/>
      <c r="E27" s="66" t="s">
        <v>95</v>
      </c>
      <c r="F27" s="66" t="s">
        <v>19</v>
      </c>
      <c r="G27" s="26" t="s">
        <v>20</v>
      </c>
      <c r="H27" s="66">
        <v>24.6</v>
      </c>
      <c r="I27" s="20" t="s">
        <v>30</v>
      </c>
      <c r="J27" s="66" t="s">
        <v>96</v>
      </c>
      <c r="K27" s="162"/>
      <c r="L27" s="174"/>
      <c r="M27" s="74"/>
    </row>
    <row r="28" spans="1:13" s="53" customFormat="1" ht="27" customHeight="1">
      <c r="A28" s="121" t="s">
        <v>97</v>
      </c>
      <c r="B28" s="121"/>
      <c r="C28" s="121"/>
      <c r="D28" s="67"/>
      <c r="E28" s="67"/>
      <c r="F28" s="67"/>
      <c r="G28" s="67"/>
      <c r="H28" s="67"/>
      <c r="I28" s="67"/>
      <c r="J28" s="67"/>
      <c r="K28" s="17">
        <f>SUM(K25:K27)</f>
        <v>12.850000000000001</v>
      </c>
      <c r="L28" s="90">
        <f aca="true" t="shared" si="0" ref="L28:L33">K28*10</f>
        <v>128.5</v>
      </c>
      <c r="M28" s="75"/>
    </row>
    <row r="29" spans="1:13" ht="27" customHeight="1">
      <c r="A29" s="101">
        <v>7</v>
      </c>
      <c r="B29" s="104" t="s">
        <v>15</v>
      </c>
      <c r="C29" s="104" t="s">
        <v>98</v>
      </c>
      <c r="D29" s="104" t="s">
        <v>99</v>
      </c>
      <c r="E29" s="20" t="s">
        <v>100</v>
      </c>
      <c r="F29" s="20" t="s">
        <v>19</v>
      </c>
      <c r="G29" s="104" t="s">
        <v>20</v>
      </c>
      <c r="H29" s="22">
        <v>5</v>
      </c>
      <c r="I29" s="19" t="s">
        <v>30</v>
      </c>
      <c r="J29" s="20" t="s">
        <v>101</v>
      </c>
      <c r="K29" s="163">
        <v>4.458</v>
      </c>
      <c r="L29" s="149">
        <f t="shared" si="0"/>
        <v>44.58</v>
      </c>
      <c r="M29" s="108" t="s">
        <v>102</v>
      </c>
    </row>
    <row r="30" spans="1:13" ht="27" customHeight="1">
      <c r="A30" s="103"/>
      <c r="B30" s="105"/>
      <c r="C30" s="105"/>
      <c r="D30" s="105"/>
      <c r="E30" s="20" t="s">
        <v>103</v>
      </c>
      <c r="F30" s="20" t="s">
        <v>78</v>
      </c>
      <c r="G30" s="105"/>
      <c r="H30" s="22">
        <v>6</v>
      </c>
      <c r="I30" s="19" t="s">
        <v>30</v>
      </c>
      <c r="J30" s="20" t="s">
        <v>104</v>
      </c>
      <c r="K30" s="164"/>
      <c r="L30" s="150"/>
      <c r="M30" s="108"/>
    </row>
    <row r="31" spans="1:13" ht="27" customHeight="1">
      <c r="A31" s="102"/>
      <c r="B31" s="106"/>
      <c r="C31" s="106"/>
      <c r="D31" s="106"/>
      <c r="E31" s="20" t="s">
        <v>105</v>
      </c>
      <c r="F31" s="20" t="s">
        <v>78</v>
      </c>
      <c r="G31" s="106"/>
      <c r="H31" s="22">
        <v>6</v>
      </c>
      <c r="I31" s="19" t="s">
        <v>30</v>
      </c>
      <c r="J31" s="20" t="s">
        <v>106</v>
      </c>
      <c r="K31" s="165"/>
      <c r="L31" s="151"/>
      <c r="M31" s="108"/>
    </row>
    <row r="32" spans="1:13" ht="27" customHeight="1">
      <c r="A32" s="45">
        <v>8</v>
      </c>
      <c r="B32" s="20" t="s">
        <v>15</v>
      </c>
      <c r="C32" s="20" t="s">
        <v>98</v>
      </c>
      <c r="D32" s="20" t="s">
        <v>107</v>
      </c>
      <c r="E32" s="20" t="s">
        <v>108</v>
      </c>
      <c r="F32" s="20" t="s">
        <v>28</v>
      </c>
      <c r="G32" s="20" t="s">
        <v>67</v>
      </c>
      <c r="H32" s="22">
        <v>6.5</v>
      </c>
      <c r="I32" s="20" t="s">
        <v>109</v>
      </c>
      <c r="J32" s="20" t="s">
        <v>110</v>
      </c>
      <c r="K32" s="49">
        <v>5.87</v>
      </c>
      <c r="L32" s="73">
        <f t="shared" si="0"/>
        <v>58.7</v>
      </c>
      <c r="M32" s="22" t="s">
        <v>111</v>
      </c>
    </row>
    <row r="33" spans="1:13" ht="27" customHeight="1">
      <c r="A33" s="108">
        <v>5</v>
      </c>
      <c r="B33" s="108" t="s">
        <v>15</v>
      </c>
      <c r="C33" s="108" t="s">
        <v>98</v>
      </c>
      <c r="D33" s="108" t="s">
        <v>112</v>
      </c>
      <c r="E33" s="22" t="s">
        <v>113</v>
      </c>
      <c r="F33" s="22" t="s">
        <v>19</v>
      </c>
      <c r="G33" s="108" t="s">
        <v>20</v>
      </c>
      <c r="H33" s="22">
        <v>7</v>
      </c>
      <c r="I33" s="22" t="s">
        <v>30</v>
      </c>
      <c r="J33" s="22" t="s">
        <v>114</v>
      </c>
      <c r="K33" s="166">
        <v>4.073</v>
      </c>
      <c r="L33" s="152">
        <f t="shared" si="0"/>
        <v>40.730000000000004</v>
      </c>
      <c r="M33" s="74"/>
    </row>
    <row r="34" spans="1:13" ht="27" customHeight="1">
      <c r="A34" s="108"/>
      <c r="B34" s="108"/>
      <c r="C34" s="108"/>
      <c r="D34" s="108"/>
      <c r="E34" s="22" t="s">
        <v>115</v>
      </c>
      <c r="F34" s="22" t="s">
        <v>78</v>
      </c>
      <c r="G34" s="108"/>
      <c r="H34" s="22">
        <v>6</v>
      </c>
      <c r="I34" s="22" t="s">
        <v>30</v>
      </c>
      <c r="J34" s="22" t="s">
        <v>116</v>
      </c>
      <c r="K34" s="166"/>
      <c r="L34" s="153"/>
      <c r="M34" s="74"/>
    </row>
    <row r="35" spans="1:13" ht="27" customHeight="1">
      <c r="A35" s="108"/>
      <c r="B35" s="108"/>
      <c r="C35" s="108"/>
      <c r="D35" s="108"/>
      <c r="E35" s="22" t="s">
        <v>117</v>
      </c>
      <c r="F35" s="22" t="s">
        <v>78</v>
      </c>
      <c r="G35" s="108"/>
      <c r="H35" s="22">
        <v>7</v>
      </c>
      <c r="I35" s="22" t="s">
        <v>30</v>
      </c>
      <c r="J35" s="22" t="s">
        <v>118</v>
      </c>
      <c r="K35" s="166"/>
      <c r="L35" s="154"/>
      <c r="M35" s="74"/>
    </row>
    <row r="36" spans="1:13" ht="27" customHeight="1">
      <c r="A36" s="22">
        <v>6</v>
      </c>
      <c r="B36" s="45" t="s">
        <v>15</v>
      </c>
      <c r="C36" s="22" t="s">
        <v>98</v>
      </c>
      <c r="D36" s="22" t="s">
        <v>119</v>
      </c>
      <c r="E36" s="22" t="s">
        <v>120</v>
      </c>
      <c r="F36" s="22" t="s">
        <v>28</v>
      </c>
      <c r="G36" s="22" t="s">
        <v>29</v>
      </c>
      <c r="H36" s="22">
        <v>7</v>
      </c>
      <c r="I36" s="22" t="s">
        <v>121</v>
      </c>
      <c r="J36" s="22" t="s">
        <v>122</v>
      </c>
      <c r="K36" s="21">
        <v>4.9</v>
      </c>
      <c r="L36" s="50">
        <f aca="true" t="shared" si="1" ref="L36:L44">K36*10</f>
        <v>49</v>
      </c>
      <c r="M36" s="74"/>
    </row>
    <row r="37" spans="1:13" ht="27" customHeight="1">
      <c r="A37" s="22">
        <v>7</v>
      </c>
      <c r="B37" s="45" t="s">
        <v>15</v>
      </c>
      <c r="C37" s="22" t="s">
        <v>98</v>
      </c>
      <c r="D37" s="22" t="s">
        <v>123</v>
      </c>
      <c r="E37" s="22" t="s">
        <v>124</v>
      </c>
      <c r="F37" s="22" t="s">
        <v>28</v>
      </c>
      <c r="G37" s="22" t="s">
        <v>20</v>
      </c>
      <c r="H37" s="22">
        <v>7</v>
      </c>
      <c r="I37" s="22" t="s">
        <v>125</v>
      </c>
      <c r="J37" s="22" t="s">
        <v>126</v>
      </c>
      <c r="K37" s="21">
        <v>4.574</v>
      </c>
      <c r="L37" s="50">
        <f t="shared" si="1"/>
        <v>45.739999999999995</v>
      </c>
      <c r="M37" s="74"/>
    </row>
    <row r="38" spans="1:13" s="53" customFormat="1" ht="27" customHeight="1">
      <c r="A38" s="122" t="s">
        <v>127</v>
      </c>
      <c r="B38" s="123"/>
      <c r="C38" s="112"/>
      <c r="D38" s="23"/>
      <c r="E38" s="23"/>
      <c r="F38" s="23"/>
      <c r="G38" s="23"/>
      <c r="H38" s="23"/>
      <c r="I38" s="23"/>
      <c r="J38" s="23"/>
      <c r="K38" s="91">
        <f>SUM(K29:K37)</f>
        <v>23.875</v>
      </c>
      <c r="L38" s="71">
        <f t="shared" si="1"/>
        <v>238.75</v>
      </c>
      <c r="M38" s="75"/>
    </row>
    <row r="39" spans="1:13" ht="27" customHeight="1">
      <c r="A39" s="45">
        <v>9</v>
      </c>
      <c r="B39" s="18" t="s">
        <v>15</v>
      </c>
      <c r="C39" s="18" t="s">
        <v>128</v>
      </c>
      <c r="D39" s="18" t="s">
        <v>129</v>
      </c>
      <c r="E39" s="48" t="s">
        <v>130</v>
      </c>
      <c r="F39" s="18" t="s">
        <v>28</v>
      </c>
      <c r="G39" s="18" t="s">
        <v>20</v>
      </c>
      <c r="H39" s="18">
        <v>6.5</v>
      </c>
      <c r="I39" s="19" t="s">
        <v>131</v>
      </c>
      <c r="J39" s="19" t="s">
        <v>132</v>
      </c>
      <c r="K39" s="51">
        <v>8</v>
      </c>
      <c r="L39" s="73">
        <f t="shared" si="1"/>
        <v>80</v>
      </c>
      <c r="M39" s="73"/>
    </row>
    <row r="40" spans="1:13" ht="27" customHeight="1">
      <c r="A40" s="14">
        <v>8</v>
      </c>
      <c r="B40" s="14" t="s">
        <v>15</v>
      </c>
      <c r="C40" s="14" t="s">
        <v>128</v>
      </c>
      <c r="D40" s="14" t="s">
        <v>129</v>
      </c>
      <c r="E40" s="14" t="s">
        <v>133</v>
      </c>
      <c r="F40" s="14" t="s">
        <v>19</v>
      </c>
      <c r="G40" s="14" t="s">
        <v>20</v>
      </c>
      <c r="H40" s="14">
        <v>6.5</v>
      </c>
      <c r="I40" s="14" t="s">
        <v>134</v>
      </c>
      <c r="J40" s="14" t="s">
        <v>135</v>
      </c>
      <c r="K40" s="92">
        <v>5</v>
      </c>
      <c r="L40" s="73">
        <f t="shared" si="1"/>
        <v>50</v>
      </c>
      <c r="M40" s="74"/>
    </row>
    <row r="41" spans="1:13" ht="27" customHeight="1">
      <c r="A41" s="14">
        <v>9</v>
      </c>
      <c r="B41" s="14" t="s">
        <v>15</v>
      </c>
      <c r="C41" s="14" t="s">
        <v>128</v>
      </c>
      <c r="D41" s="14" t="s">
        <v>129</v>
      </c>
      <c r="E41" s="14" t="s">
        <v>136</v>
      </c>
      <c r="F41" s="14" t="s">
        <v>19</v>
      </c>
      <c r="G41" s="14" t="s">
        <v>20</v>
      </c>
      <c r="H41" s="14">
        <v>6.5</v>
      </c>
      <c r="I41" s="14" t="s">
        <v>30</v>
      </c>
      <c r="J41" s="14" t="s">
        <v>21</v>
      </c>
      <c r="K41" s="92">
        <v>2</v>
      </c>
      <c r="L41" s="73">
        <f t="shared" si="1"/>
        <v>20</v>
      </c>
      <c r="M41" s="74"/>
    </row>
    <row r="42" spans="1:13" ht="27" customHeight="1">
      <c r="A42" s="68">
        <v>10</v>
      </c>
      <c r="B42" s="14" t="s">
        <v>15</v>
      </c>
      <c r="C42" s="14" t="s">
        <v>128</v>
      </c>
      <c r="D42" s="14" t="s">
        <v>137</v>
      </c>
      <c r="E42" s="14" t="s">
        <v>138</v>
      </c>
      <c r="F42" s="14" t="s">
        <v>78</v>
      </c>
      <c r="G42" s="14" t="s">
        <v>20</v>
      </c>
      <c r="H42" s="14">
        <v>6.5</v>
      </c>
      <c r="I42" s="14" t="s">
        <v>139</v>
      </c>
      <c r="J42" s="14" t="s">
        <v>140</v>
      </c>
      <c r="K42" s="92">
        <v>4</v>
      </c>
      <c r="L42" s="73">
        <f t="shared" si="1"/>
        <v>40</v>
      </c>
      <c r="M42" s="74"/>
    </row>
    <row r="43" spans="1:13" s="53" customFormat="1" ht="27" customHeight="1">
      <c r="A43" s="128" t="s">
        <v>141</v>
      </c>
      <c r="B43" s="129"/>
      <c r="C43" s="130"/>
      <c r="D43" s="12"/>
      <c r="E43" s="12"/>
      <c r="F43" s="23"/>
      <c r="G43" s="10"/>
      <c r="H43" s="12"/>
      <c r="I43" s="93"/>
      <c r="J43" s="93"/>
      <c r="K43" s="91">
        <f>SUM(K39:K42)</f>
        <v>19</v>
      </c>
      <c r="L43" s="71">
        <f t="shared" si="1"/>
        <v>190</v>
      </c>
      <c r="M43" s="75"/>
    </row>
    <row r="44" spans="1:13" ht="27" customHeight="1">
      <c r="A44" s="109">
        <v>11</v>
      </c>
      <c r="B44" s="101" t="s">
        <v>15</v>
      </c>
      <c r="C44" s="109" t="s">
        <v>142</v>
      </c>
      <c r="D44" s="146" t="s">
        <v>143</v>
      </c>
      <c r="E44" s="52" t="s">
        <v>144</v>
      </c>
      <c r="F44" s="22" t="s">
        <v>19</v>
      </c>
      <c r="G44" s="26" t="s">
        <v>20</v>
      </c>
      <c r="H44" s="52">
        <v>6.5</v>
      </c>
      <c r="I44" s="94" t="s">
        <v>145</v>
      </c>
      <c r="J44" s="94" t="s">
        <v>146</v>
      </c>
      <c r="K44" s="168">
        <v>3.9</v>
      </c>
      <c r="L44" s="155">
        <f t="shared" si="1"/>
        <v>39</v>
      </c>
      <c r="M44" s="74"/>
    </row>
    <row r="45" spans="1:13" ht="27" customHeight="1">
      <c r="A45" s="110"/>
      <c r="B45" s="102"/>
      <c r="C45" s="110"/>
      <c r="D45" s="147"/>
      <c r="E45" s="52" t="s">
        <v>147</v>
      </c>
      <c r="F45" s="22" t="s">
        <v>78</v>
      </c>
      <c r="G45" s="26" t="s">
        <v>20</v>
      </c>
      <c r="H45" s="52">
        <v>6.5</v>
      </c>
      <c r="I45" s="94" t="s">
        <v>30</v>
      </c>
      <c r="J45" s="94" t="s">
        <v>148</v>
      </c>
      <c r="K45" s="169"/>
      <c r="L45" s="156"/>
      <c r="M45" s="74"/>
    </row>
    <row r="46" spans="1:13" s="53" customFormat="1" ht="27" customHeight="1">
      <c r="A46" s="54"/>
      <c r="B46" s="55"/>
      <c r="C46" s="56"/>
      <c r="D46" s="12"/>
      <c r="E46" s="12"/>
      <c r="F46" s="23"/>
      <c r="G46" s="10"/>
      <c r="H46" s="12"/>
      <c r="I46" s="93"/>
      <c r="J46" s="93"/>
      <c r="K46" s="91">
        <v>3.9</v>
      </c>
      <c r="L46" s="71">
        <v>39</v>
      </c>
      <c r="M46" s="75"/>
    </row>
    <row r="47" spans="1:13" ht="27" customHeight="1">
      <c r="A47" s="45">
        <v>10</v>
      </c>
      <c r="B47" s="26" t="s">
        <v>15</v>
      </c>
      <c r="C47" s="26" t="s">
        <v>149</v>
      </c>
      <c r="D47" s="26" t="s">
        <v>150</v>
      </c>
      <c r="E47" s="45" t="s">
        <v>151</v>
      </c>
      <c r="F47" s="22" t="s">
        <v>28</v>
      </c>
      <c r="G47" s="22" t="s">
        <v>20</v>
      </c>
      <c r="H47" s="22">
        <v>8.5</v>
      </c>
      <c r="I47" s="49" t="s">
        <v>152</v>
      </c>
      <c r="J47" s="49" t="s">
        <v>153</v>
      </c>
      <c r="K47" s="49">
        <v>17.2</v>
      </c>
      <c r="L47" s="73">
        <f>K47*10</f>
        <v>172</v>
      </c>
      <c r="M47" s="73"/>
    </row>
    <row r="48" spans="1:13" ht="27" customHeight="1">
      <c r="A48" s="22">
        <v>12</v>
      </c>
      <c r="B48" s="45" t="s">
        <v>15</v>
      </c>
      <c r="C48" s="20" t="s">
        <v>149</v>
      </c>
      <c r="D48" s="22" t="s">
        <v>154</v>
      </c>
      <c r="E48" s="22" t="s">
        <v>151</v>
      </c>
      <c r="F48" s="22" t="s">
        <v>28</v>
      </c>
      <c r="G48" s="22" t="s">
        <v>29</v>
      </c>
      <c r="H48" s="22">
        <v>8.5</v>
      </c>
      <c r="I48" s="22" t="s">
        <v>155</v>
      </c>
      <c r="J48" s="22" t="s">
        <v>156</v>
      </c>
      <c r="K48" s="21">
        <v>8.883</v>
      </c>
      <c r="L48" s="73">
        <f>K48*10</f>
        <v>88.82999999999998</v>
      </c>
      <c r="M48" s="74"/>
    </row>
    <row r="49" spans="1:13" ht="27" customHeight="1">
      <c r="A49" s="101">
        <v>13</v>
      </c>
      <c r="B49" s="139" t="s">
        <v>15</v>
      </c>
      <c r="C49" s="143" t="s">
        <v>149</v>
      </c>
      <c r="D49" s="148" t="s">
        <v>157</v>
      </c>
      <c r="E49" s="20" t="s">
        <v>158</v>
      </c>
      <c r="F49" s="22" t="s">
        <v>19</v>
      </c>
      <c r="G49" s="26" t="s">
        <v>20</v>
      </c>
      <c r="H49" s="20">
        <v>6.5</v>
      </c>
      <c r="I49" s="20" t="s">
        <v>30</v>
      </c>
      <c r="J49" s="20" t="s">
        <v>159</v>
      </c>
      <c r="K49" s="166">
        <v>10.297</v>
      </c>
      <c r="L49" s="149">
        <f>K49*10</f>
        <v>102.97</v>
      </c>
      <c r="M49" s="74"/>
    </row>
    <row r="50" spans="1:13" ht="27" customHeight="1">
      <c r="A50" s="102"/>
      <c r="B50" s="139"/>
      <c r="C50" s="143"/>
      <c r="D50" s="148"/>
      <c r="E50" s="20" t="s">
        <v>160</v>
      </c>
      <c r="F50" s="22" t="s">
        <v>78</v>
      </c>
      <c r="G50" s="26" t="s">
        <v>20</v>
      </c>
      <c r="H50" s="20">
        <v>6.5</v>
      </c>
      <c r="I50" s="20" t="s">
        <v>30</v>
      </c>
      <c r="J50" s="20" t="s">
        <v>161</v>
      </c>
      <c r="K50" s="166"/>
      <c r="L50" s="151"/>
      <c r="M50" s="74"/>
    </row>
    <row r="51" spans="1:13" s="53" customFormat="1" ht="27" customHeight="1">
      <c r="A51" s="113" t="s">
        <v>162</v>
      </c>
      <c r="B51" s="114"/>
      <c r="C51" s="115"/>
      <c r="D51" s="67"/>
      <c r="E51" s="69"/>
      <c r="F51" s="69"/>
      <c r="G51" s="69"/>
      <c r="H51" s="69"/>
      <c r="I51" s="69"/>
      <c r="J51" s="69"/>
      <c r="K51" s="95">
        <f>SUM(K47:K50)</f>
        <v>36.379999999999995</v>
      </c>
      <c r="L51" s="90">
        <f>K51*10</f>
        <v>363.79999999999995</v>
      </c>
      <c r="M51" s="75"/>
    </row>
  </sheetData>
  <sheetProtection/>
  <mergeCells count="75">
    <mergeCell ref="L49:L50"/>
    <mergeCell ref="M2:M3"/>
    <mergeCell ref="M29:M31"/>
    <mergeCell ref="K44:K45"/>
    <mergeCell ref="K49:K50"/>
    <mergeCell ref="L2:L3"/>
    <mergeCell ref="L8:L9"/>
    <mergeCell ref="L15:L18"/>
    <mergeCell ref="L19:L21"/>
    <mergeCell ref="L26:L27"/>
    <mergeCell ref="L44:L45"/>
    <mergeCell ref="K8:K9"/>
    <mergeCell ref="K15:K18"/>
    <mergeCell ref="K19:K21"/>
    <mergeCell ref="K26:K27"/>
    <mergeCell ref="K29:K31"/>
    <mergeCell ref="K33:K35"/>
    <mergeCell ref="G29:G31"/>
    <mergeCell ref="G33:G35"/>
    <mergeCell ref="L29:L31"/>
    <mergeCell ref="L33:L35"/>
    <mergeCell ref="C49:C50"/>
    <mergeCell ref="D2:D3"/>
    <mergeCell ref="D8:D9"/>
    <mergeCell ref="D15:D18"/>
    <mergeCell ref="D19:D21"/>
    <mergeCell ref="D26:D27"/>
    <mergeCell ref="D29:D31"/>
    <mergeCell ref="D33:D35"/>
    <mergeCell ref="D44:D45"/>
    <mergeCell ref="D49:D50"/>
    <mergeCell ref="B44:B45"/>
    <mergeCell ref="B49:B50"/>
    <mergeCell ref="C2:C3"/>
    <mergeCell ref="C8:C9"/>
    <mergeCell ref="C15:C18"/>
    <mergeCell ref="C19:C21"/>
    <mergeCell ref="C26:C27"/>
    <mergeCell ref="C29:C31"/>
    <mergeCell ref="C33:C35"/>
    <mergeCell ref="C44:C45"/>
    <mergeCell ref="A51:C51"/>
    <mergeCell ref="A2:A3"/>
    <mergeCell ref="A8:A9"/>
    <mergeCell ref="A15:A18"/>
    <mergeCell ref="A19:A21"/>
    <mergeCell ref="A26:A27"/>
    <mergeCell ref="A29:A31"/>
    <mergeCell ref="A33:A35"/>
    <mergeCell ref="A44:A45"/>
    <mergeCell ref="A49:A50"/>
    <mergeCell ref="A24:C24"/>
    <mergeCell ref="A28:C28"/>
    <mergeCell ref="A38:C38"/>
    <mergeCell ref="A43:C43"/>
    <mergeCell ref="B26:B27"/>
    <mergeCell ref="B29:B31"/>
    <mergeCell ref="B33:B35"/>
    <mergeCell ref="A14:C14"/>
    <mergeCell ref="A22:C22"/>
    <mergeCell ref="H2:H3"/>
    <mergeCell ref="I2:I3"/>
    <mergeCell ref="B2:B3"/>
    <mergeCell ref="B8:B9"/>
    <mergeCell ref="B15:B18"/>
    <mergeCell ref="B19:B21"/>
    <mergeCell ref="E2:E3"/>
    <mergeCell ref="F2:F3"/>
    <mergeCell ref="A1:L1"/>
    <mergeCell ref="A4:C4"/>
    <mergeCell ref="A6:C6"/>
    <mergeCell ref="A10:C10"/>
    <mergeCell ref="J2:J3"/>
    <mergeCell ref="K2:K3"/>
    <mergeCell ref="G2:G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27" customHeight="1"/>
  <cols>
    <col min="1" max="1" width="7.625" style="5" customWidth="1"/>
    <col min="2" max="2" width="9.00390625" style="5" customWidth="1"/>
    <col min="3" max="3" width="10.50390625" style="6" customWidth="1"/>
    <col min="4" max="4" width="11.375" style="5" customWidth="1"/>
    <col min="5" max="5" width="9.00390625" style="5" hidden="1" customWidth="1"/>
    <col min="6" max="6" width="11.125" style="5" hidden="1" customWidth="1"/>
    <col min="7" max="7" width="9.00390625" style="5" hidden="1" customWidth="1"/>
    <col min="8" max="8" width="9.00390625" style="7" customWidth="1"/>
    <col min="9" max="9" width="10.00390625" style="7" customWidth="1"/>
    <col min="10" max="10" width="9.375" style="7" bestFit="1" customWidth="1"/>
    <col min="11" max="19" width="9.00390625" style="5" hidden="1" customWidth="1"/>
    <col min="20" max="20" width="9.375" style="5" hidden="1" customWidth="1"/>
    <col min="21" max="31" width="9.00390625" style="5" hidden="1" customWidth="1"/>
    <col min="32" max="32" width="10.375" style="8" bestFit="1" customWidth="1"/>
    <col min="33" max="33" width="9.375" style="8" bestFit="1" customWidth="1"/>
    <col min="34" max="34" width="15.625" style="9" customWidth="1"/>
    <col min="35" max="35" width="20.50390625" style="9" hidden="1" customWidth="1"/>
    <col min="36" max="16384" width="9.00390625" style="5" customWidth="1"/>
  </cols>
  <sheetData>
    <row r="1" s="187" customFormat="1" ht="27" customHeight="1">
      <c r="A1" s="188" t="s">
        <v>218</v>
      </c>
    </row>
    <row r="2" spans="1:35" ht="60" customHeight="1">
      <c r="A2" s="175" t="s">
        <v>216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5" s="1" customFormat="1" ht="27" customHeight="1">
      <c r="A3" s="180" t="s">
        <v>1</v>
      </c>
      <c r="B3" s="179" t="s">
        <v>3</v>
      </c>
      <c r="C3" s="179" t="s">
        <v>163</v>
      </c>
      <c r="D3" s="179" t="s">
        <v>164</v>
      </c>
      <c r="E3" s="179" t="s">
        <v>7</v>
      </c>
      <c r="F3" s="179" t="s">
        <v>165</v>
      </c>
      <c r="G3" s="179" t="s">
        <v>8</v>
      </c>
      <c r="H3" s="185" t="s">
        <v>9</v>
      </c>
      <c r="I3" s="185" t="s">
        <v>10</v>
      </c>
      <c r="J3" s="186" t="s">
        <v>166</v>
      </c>
      <c r="K3" s="176" t="s">
        <v>167</v>
      </c>
      <c r="L3" s="177"/>
      <c r="M3" s="177" t="s">
        <v>168</v>
      </c>
      <c r="N3" s="177"/>
      <c r="O3" s="177"/>
      <c r="P3" s="177" t="s">
        <v>169</v>
      </c>
      <c r="Q3" s="177"/>
      <c r="R3" s="177"/>
      <c r="S3" s="177" t="s">
        <v>170</v>
      </c>
      <c r="T3" s="177"/>
      <c r="U3" s="177"/>
      <c r="V3" s="177"/>
      <c r="W3" s="177"/>
      <c r="X3" s="178"/>
      <c r="Y3" s="177" t="s">
        <v>171</v>
      </c>
      <c r="Z3" s="177"/>
      <c r="AA3" s="177"/>
      <c r="AB3" s="177" t="s">
        <v>172</v>
      </c>
      <c r="AC3" s="177"/>
      <c r="AD3" s="177" t="s">
        <v>173</v>
      </c>
      <c r="AE3" s="177"/>
      <c r="AF3" s="184" t="s">
        <v>174</v>
      </c>
      <c r="AG3" s="183" t="s">
        <v>175</v>
      </c>
      <c r="AH3" s="182" t="s">
        <v>13</v>
      </c>
      <c r="AI3" s="182" t="s">
        <v>176</v>
      </c>
    </row>
    <row r="4" spans="1:35" s="1" customFormat="1" ht="27" customHeight="1">
      <c r="A4" s="180"/>
      <c r="B4" s="179"/>
      <c r="C4" s="179"/>
      <c r="D4" s="179"/>
      <c r="E4" s="179"/>
      <c r="F4" s="179"/>
      <c r="G4" s="179"/>
      <c r="H4" s="185"/>
      <c r="I4" s="185"/>
      <c r="J4" s="186"/>
      <c r="K4" s="32" t="s">
        <v>177</v>
      </c>
      <c r="L4" s="33" t="s">
        <v>178</v>
      </c>
      <c r="M4" s="33" t="s">
        <v>179</v>
      </c>
      <c r="N4" s="33" t="s">
        <v>180</v>
      </c>
      <c r="O4" s="33" t="s">
        <v>178</v>
      </c>
      <c r="P4" s="33" t="s">
        <v>181</v>
      </c>
      <c r="Q4" s="33" t="s">
        <v>182</v>
      </c>
      <c r="R4" s="33" t="s">
        <v>178</v>
      </c>
      <c r="S4" s="33" t="s">
        <v>183</v>
      </c>
      <c r="T4" s="33" t="s">
        <v>184</v>
      </c>
      <c r="U4" s="33" t="s">
        <v>185</v>
      </c>
      <c r="V4" s="33" t="s">
        <v>186</v>
      </c>
      <c r="W4" s="33" t="s">
        <v>187</v>
      </c>
      <c r="X4" s="37" t="s">
        <v>178</v>
      </c>
      <c r="Y4" s="33" t="s">
        <v>188</v>
      </c>
      <c r="Z4" s="33" t="s">
        <v>189</v>
      </c>
      <c r="AA4" s="33" t="s">
        <v>178</v>
      </c>
      <c r="AB4" s="33" t="s">
        <v>190</v>
      </c>
      <c r="AC4" s="33" t="s">
        <v>178</v>
      </c>
      <c r="AD4" s="33" t="s">
        <v>191</v>
      </c>
      <c r="AE4" s="33" t="s">
        <v>178</v>
      </c>
      <c r="AF4" s="184"/>
      <c r="AG4" s="183"/>
      <c r="AH4" s="182"/>
      <c r="AI4" s="182"/>
    </row>
    <row r="5" spans="1:35" s="3" customFormat="1" ht="30" customHeight="1">
      <c r="A5" s="24">
        <v>1</v>
      </c>
      <c r="B5" s="24" t="s">
        <v>53</v>
      </c>
      <c r="C5" s="24" t="s">
        <v>193</v>
      </c>
      <c r="D5" s="24" t="s">
        <v>194</v>
      </c>
      <c r="E5" s="24" t="s">
        <v>67</v>
      </c>
      <c r="F5" s="24" t="s">
        <v>195</v>
      </c>
      <c r="G5" s="24">
        <v>6</v>
      </c>
      <c r="H5" s="25">
        <v>1.19</v>
      </c>
      <c r="I5" s="25">
        <v>1.6</v>
      </c>
      <c r="J5" s="25">
        <v>0.41</v>
      </c>
      <c r="K5" s="24">
        <v>2000</v>
      </c>
      <c r="L5" s="24">
        <v>32</v>
      </c>
      <c r="M5" s="24"/>
      <c r="N5" s="24"/>
      <c r="O5" s="24"/>
      <c r="P5" s="24"/>
      <c r="Q5" s="24"/>
      <c r="R5" s="24"/>
      <c r="S5" s="24">
        <v>25</v>
      </c>
      <c r="T5" s="24">
        <v>2949</v>
      </c>
      <c r="U5" s="24"/>
      <c r="V5" s="24"/>
      <c r="W5" s="24">
        <v>32</v>
      </c>
      <c r="X5" s="39">
        <v>14.6294</v>
      </c>
      <c r="Y5" s="24"/>
      <c r="Z5" s="24"/>
      <c r="AA5" s="24"/>
      <c r="AB5" s="24"/>
      <c r="AC5" s="24"/>
      <c r="AD5" s="24"/>
      <c r="AE5" s="24"/>
      <c r="AF5" s="39">
        <v>38.6</v>
      </c>
      <c r="AG5" s="44">
        <f aca="true" t="shared" si="0" ref="AG5:AG14">AF5*0.3</f>
        <v>11.58</v>
      </c>
      <c r="AH5" s="96"/>
      <c r="AI5" s="43"/>
    </row>
    <row r="6" spans="1:35" s="4" customFormat="1" ht="30" customHeight="1">
      <c r="A6" s="24">
        <v>2</v>
      </c>
      <c r="B6" s="26" t="s">
        <v>53</v>
      </c>
      <c r="C6" s="26" t="s">
        <v>196</v>
      </c>
      <c r="D6" s="20" t="s">
        <v>197</v>
      </c>
      <c r="E6" s="20" t="s">
        <v>29</v>
      </c>
      <c r="F6" s="26" t="s">
        <v>192</v>
      </c>
      <c r="G6" s="22">
        <v>36</v>
      </c>
      <c r="H6" s="21">
        <v>0</v>
      </c>
      <c r="I6" s="21">
        <v>3.26</v>
      </c>
      <c r="J6" s="21">
        <v>3.26</v>
      </c>
      <c r="K6" s="35">
        <v>5850</v>
      </c>
      <c r="L6" s="35">
        <v>199</v>
      </c>
      <c r="M6" s="35"/>
      <c r="N6" s="35"/>
      <c r="O6" s="35"/>
      <c r="P6" s="35">
        <v>13550</v>
      </c>
      <c r="Q6" s="35"/>
      <c r="R6" s="35">
        <v>40</v>
      </c>
      <c r="S6" s="35">
        <v>72</v>
      </c>
      <c r="T6" s="35">
        <v>4465</v>
      </c>
      <c r="U6" s="35"/>
      <c r="V6" s="35"/>
      <c r="W6" s="35">
        <v>42</v>
      </c>
      <c r="X6" s="35">
        <v>35</v>
      </c>
      <c r="Y6" s="35"/>
      <c r="Z6" s="35"/>
      <c r="AA6" s="35"/>
      <c r="AB6" s="35"/>
      <c r="AC6" s="35"/>
      <c r="AD6" s="35"/>
      <c r="AE6" s="35"/>
      <c r="AF6" s="40">
        <v>200</v>
      </c>
      <c r="AG6" s="40">
        <f t="shared" si="0"/>
        <v>60</v>
      </c>
      <c r="AH6" s="45" t="s">
        <v>213</v>
      </c>
      <c r="AI6" s="46" t="s">
        <v>198</v>
      </c>
    </row>
    <row r="7" spans="1:35" s="4" customFormat="1" ht="30" customHeight="1">
      <c r="A7" s="24">
        <v>3</v>
      </c>
      <c r="B7" s="26" t="s">
        <v>53</v>
      </c>
      <c r="C7" s="26" t="s">
        <v>199</v>
      </c>
      <c r="D7" s="20" t="s">
        <v>200</v>
      </c>
      <c r="E7" s="20" t="s">
        <v>20</v>
      </c>
      <c r="F7" s="26" t="s">
        <v>192</v>
      </c>
      <c r="G7" s="22">
        <v>6.5</v>
      </c>
      <c r="H7" s="21">
        <v>0</v>
      </c>
      <c r="I7" s="21">
        <v>0.599</v>
      </c>
      <c r="J7" s="21">
        <v>0.599</v>
      </c>
      <c r="K7" s="35">
        <v>3893</v>
      </c>
      <c r="L7" s="35">
        <v>78</v>
      </c>
      <c r="M7" s="35">
        <v>1120</v>
      </c>
      <c r="N7" s="35"/>
      <c r="O7" s="35">
        <v>13</v>
      </c>
      <c r="P7" s="35">
        <v>2340</v>
      </c>
      <c r="Q7" s="35"/>
      <c r="R7" s="35">
        <v>8</v>
      </c>
      <c r="S7" s="35">
        <v>8</v>
      </c>
      <c r="T7" s="35">
        <v>360</v>
      </c>
      <c r="U7" s="35"/>
      <c r="V7" s="35"/>
      <c r="W7" s="35">
        <v>4</v>
      </c>
      <c r="X7" s="35">
        <v>5</v>
      </c>
      <c r="Y7" s="35"/>
      <c r="Z7" s="35"/>
      <c r="AA7" s="35"/>
      <c r="AB7" s="35"/>
      <c r="AC7" s="35"/>
      <c r="AD7" s="35"/>
      <c r="AE7" s="35"/>
      <c r="AF7" s="40">
        <v>18.21</v>
      </c>
      <c r="AG7" s="40">
        <f t="shared" si="0"/>
        <v>5.463</v>
      </c>
      <c r="AH7" s="45" t="s">
        <v>215</v>
      </c>
      <c r="AI7" s="46" t="s">
        <v>198</v>
      </c>
    </row>
    <row r="8" spans="1:35" s="3" customFormat="1" ht="30" customHeight="1">
      <c r="A8" s="24">
        <v>4</v>
      </c>
      <c r="B8" s="18" t="s">
        <v>53</v>
      </c>
      <c r="C8" s="18" t="s">
        <v>199</v>
      </c>
      <c r="D8" s="13" t="s">
        <v>201</v>
      </c>
      <c r="E8" s="13" t="s">
        <v>20</v>
      </c>
      <c r="F8" s="26" t="s">
        <v>192</v>
      </c>
      <c r="G8" s="27">
        <v>6.5</v>
      </c>
      <c r="H8" s="28">
        <v>0</v>
      </c>
      <c r="I8" s="28">
        <v>0.672</v>
      </c>
      <c r="J8" s="28">
        <v>0.672</v>
      </c>
      <c r="K8" s="34">
        <v>4365</v>
      </c>
      <c r="L8" s="34">
        <v>58</v>
      </c>
      <c r="M8" s="34">
        <v>1350</v>
      </c>
      <c r="N8" s="34"/>
      <c r="O8" s="34">
        <v>14</v>
      </c>
      <c r="P8" s="34">
        <v>850</v>
      </c>
      <c r="Q8" s="34"/>
      <c r="R8" s="34">
        <v>2.8</v>
      </c>
      <c r="S8" s="34">
        <v>4</v>
      </c>
      <c r="T8" s="34">
        <v>175</v>
      </c>
      <c r="U8" s="34"/>
      <c r="V8" s="34"/>
      <c r="W8" s="34">
        <v>9</v>
      </c>
      <c r="X8" s="34">
        <v>3</v>
      </c>
      <c r="Y8" s="34"/>
      <c r="Z8" s="34"/>
      <c r="AA8" s="34"/>
      <c r="AB8" s="34"/>
      <c r="AC8" s="34"/>
      <c r="AD8" s="34"/>
      <c r="AE8" s="34"/>
      <c r="AF8" s="41">
        <v>61.67</v>
      </c>
      <c r="AG8" s="41">
        <f t="shared" si="0"/>
        <v>18.501</v>
      </c>
      <c r="AH8" s="45"/>
      <c r="AI8" s="43"/>
    </row>
    <row r="9" spans="1:35" s="3" customFormat="1" ht="30" customHeight="1">
      <c r="A9" s="24">
        <v>5</v>
      </c>
      <c r="B9" s="18" t="s">
        <v>53</v>
      </c>
      <c r="C9" s="18" t="s">
        <v>217</v>
      </c>
      <c r="D9" s="13" t="s">
        <v>202</v>
      </c>
      <c r="E9" s="20" t="s">
        <v>20</v>
      </c>
      <c r="F9" s="26" t="s">
        <v>192</v>
      </c>
      <c r="G9" s="27">
        <v>9</v>
      </c>
      <c r="H9" s="28">
        <v>0</v>
      </c>
      <c r="I9" s="28">
        <v>0.309</v>
      </c>
      <c r="J9" s="28">
        <v>0.309</v>
      </c>
      <c r="K9" s="36">
        <v>3870</v>
      </c>
      <c r="L9" s="36">
        <v>130</v>
      </c>
      <c r="M9" s="36">
        <v>800</v>
      </c>
      <c r="N9" s="34"/>
      <c r="O9" s="34">
        <v>57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1">
        <v>170.07</v>
      </c>
      <c r="AG9" s="41">
        <f t="shared" si="0"/>
        <v>51.020999999999994</v>
      </c>
      <c r="AH9" s="45"/>
      <c r="AI9" s="43"/>
    </row>
    <row r="10" spans="1:35" s="3" customFormat="1" ht="30" customHeight="1">
      <c r="A10" s="24">
        <v>6</v>
      </c>
      <c r="B10" s="26" t="s">
        <v>53</v>
      </c>
      <c r="C10" s="26" t="s">
        <v>207</v>
      </c>
      <c r="D10" s="29" t="s">
        <v>194</v>
      </c>
      <c r="E10" s="26" t="s">
        <v>67</v>
      </c>
      <c r="F10" s="26" t="s">
        <v>192</v>
      </c>
      <c r="G10" s="26">
        <v>6</v>
      </c>
      <c r="H10" s="30">
        <v>0</v>
      </c>
      <c r="I10" s="30">
        <v>0.53</v>
      </c>
      <c r="J10" s="30">
        <v>0.53</v>
      </c>
      <c r="K10" s="35">
        <v>2600</v>
      </c>
      <c r="L10" s="35">
        <v>89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40">
        <v>89.43</v>
      </c>
      <c r="AG10" s="40">
        <f t="shared" si="0"/>
        <v>26.829</v>
      </c>
      <c r="AH10" s="47"/>
      <c r="AI10" s="43"/>
    </row>
    <row r="11" spans="1:35" s="3" customFormat="1" ht="30" customHeight="1">
      <c r="A11" s="24">
        <v>7</v>
      </c>
      <c r="B11" s="26" t="s">
        <v>53</v>
      </c>
      <c r="C11" s="26" t="s">
        <v>208</v>
      </c>
      <c r="D11" s="29" t="s">
        <v>203</v>
      </c>
      <c r="E11" s="26" t="s">
        <v>20</v>
      </c>
      <c r="F11" s="26" t="s">
        <v>192</v>
      </c>
      <c r="G11" s="26">
        <v>6</v>
      </c>
      <c r="H11" s="30">
        <v>0</v>
      </c>
      <c r="I11" s="30">
        <v>1.091</v>
      </c>
      <c r="J11" s="30">
        <v>1.091</v>
      </c>
      <c r="K11" s="35">
        <v>6000</v>
      </c>
      <c r="L11" s="35">
        <v>168</v>
      </c>
      <c r="M11" s="35"/>
      <c r="N11" s="35"/>
      <c r="O11" s="35"/>
      <c r="P11" s="35"/>
      <c r="Q11" s="35"/>
      <c r="R11" s="35"/>
      <c r="S11" s="35">
        <v>4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40">
        <v>177.13</v>
      </c>
      <c r="AG11" s="40">
        <f t="shared" si="0"/>
        <v>53.138999999999996</v>
      </c>
      <c r="AH11" s="47"/>
      <c r="AI11" s="43"/>
    </row>
    <row r="12" spans="1:35" s="3" customFormat="1" ht="30" customHeight="1">
      <c r="A12" s="24">
        <v>8</v>
      </c>
      <c r="B12" s="26" t="s">
        <v>53</v>
      </c>
      <c r="C12" s="26" t="s">
        <v>209</v>
      </c>
      <c r="D12" s="26" t="s">
        <v>204</v>
      </c>
      <c r="E12" s="26" t="s">
        <v>67</v>
      </c>
      <c r="F12" s="26" t="s">
        <v>192</v>
      </c>
      <c r="G12" s="26">
        <v>12</v>
      </c>
      <c r="H12" s="31">
        <v>1.332</v>
      </c>
      <c r="I12" s="31">
        <v>1.632</v>
      </c>
      <c r="J12" s="31">
        <v>0.3</v>
      </c>
      <c r="K12" s="35">
        <v>3000</v>
      </c>
      <c r="L12" s="35">
        <v>152</v>
      </c>
      <c r="M12" s="35"/>
      <c r="N12" s="35"/>
      <c r="O12" s="35"/>
      <c r="P12" s="35"/>
      <c r="Q12" s="35"/>
      <c r="R12" s="35"/>
      <c r="S12" s="35">
        <v>2</v>
      </c>
      <c r="T12" s="35">
        <v>50</v>
      </c>
      <c r="U12" s="35"/>
      <c r="V12" s="35"/>
      <c r="W12" s="35"/>
      <c r="X12" s="35">
        <v>1</v>
      </c>
      <c r="Y12" s="35"/>
      <c r="Z12" s="35"/>
      <c r="AA12" s="35"/>
      <c r="AB12" s="35"/>
      <c r="AC12" s="35">
        <v>3</v>
      </c>
      <c r="AD12" s="35"/>
      <c r="AE12" s="35"/>
      <c r="AF12" s="40">
        <v>182.17</v>
      </c>
      <c r="AG12" s="40">
        <f t="shared" si="0"/>
        <v>54.650999999999996</v>
      </c>
      <c r="AH12" s="45" t="s">
        <v>214</v>
      </c>
      <c r="AI12" s="43"/>
    </row>
    <row r="13" spans="1:35" s="3" customFormat="1" ht="30" customHeight="1">
      <c r="A13" s="24">
        <v>9</v>
      </c>
      <c r="B13" s="26" t="s">
        <v>53</v>
      </c>
      <c r="C13" s="26" t="s">
        <v>210</v>
      </c>
      <c r="D13" s="26" t="s">
        <v>205</v>
      </c>
      <c r="E13" s="26" t="s">
        <v>67</v>
      </c>
      <c r="F13" s="26" t="s">
        <v>192</v>
      </c>
      <c r="G13" s="26">
        <v>6</v>
      </c>
      <c r="H13" s="31">
        <v>2.7</v>
      </c>
      <c r="I13" s="31">
        <v>3.42</v>
      </c>
      <c r="J13" s="31">
        <v>0.72</v>
      </c>
      <c r="K13" s="35">
        <v>2000</v>
      </c>
      <c r="L13" s="35">
        <v>42</v>
      </c>
      <c r="M13" s="35">
        <v>250</v>
      </c>
      <c r="N13" s="35"/>
      <c r="O13" s="35">
        <v>15</v>
      </c>
      <c r="P13" s="35"/>
      <c r="Q13" s="35"/>
      <c r="R13" s="35"/>
      <c r="S13" s="35">
        <v>2</v>
      </c>
      <c r="T13" s="35">
        <v>45</v>
      </c>
      <c r="U13" s="35"/>
      <c r="V13" s="35"/>
      <c r="W13" s="35"/>
      <c r="X13" s="35">
        <v>1</v>
      </c>
      <c r="Y13" s="35"/>
      <c r="Z13" s="35"/>
      <c r="AA13" s="35"/>
      <c r="AB13" s="35"/>
      <c r="AC13" s="35">
        <v>1</v>
      </c>
      <c r="AD13" s="35"/>
      <c r="AE13" s="35"/>
      <c r="AF13" s="40">
        <v>71.19</v>
      </c>
      <c r="AG13" s="40">
        <f t="shared" si="0"/>
        <v>21.357</v>
      </c>
      <c r="AH13" s="45"/>
      <c r="AI13" s="43"/>
    </row>
    <row r="14" spans="1:35" s="4" customFormat="1" ht="30" customHeight="1">
      <c r="A14" s="24">
        <v>10</v>
      </c>
      <c r="B14" s="26" t="s">
        <v>53</v>
      </c>
      <c r="C14" s="26" t="s">
        <v>211</v>
      </c>
      <c r="D14" s="26" t="s">
        <v>72</v>
      </c>
      <c r="E14" s="26" t="s">
        <v>67</v>
      </c>
      <c r="F14" s="26" t="s">
        <v>192</v>
      </c>
      <c r="G14" s="26">
        <v>8</v>
      </c>
      <c r="H14" s="31">
        <v>0.3</v>
      </c>
      <c r="I14" s="31">
        <v>1</v>
      </c>
      <c r="J14" s="31">
        <v>0.7</v>
      </c>
      <c r="K14" s="35">
        <v>4300</v>
      </c>
      <c r="L14" s="35">
        <v>75</v>
      </c>
      <c r="M14" s="35">
        <v>720</v>
      </c>
      <c r="N14" s="35"/>
      <c r="O14" s="35">
        <v>5</v>
      </c>
      <c r="P14" s="35"/>
      <c r="Q14" s="35"/>
      <c r="R14" s="35"/>
      <c r="S14" s="35">
        <v>6</v>
      </c>
      <c r="T14" s="35">
        <v>100</v>
      </c>
      <c r="U14" s="35"/>
      <c r="V14" s="35"/>
      <c r="W14" s="35"/>
      <c r="X14" s="35">
        <v>5</v>
      </c>
      <c r="Y14" s="35"/>
      <c r="Z14" s="35"/>
      <c r="AA14" s="35"/>
      <c r="AB14" s="35"/>
      <c r="AC14" s="35">
        <v>2</v>
      </c>
      <c r="AD14" s="35"/>
      <c r="AE14" s="35"/>
      <c r="AF14" s="40">
        <v>92</v>
      </c>
      <c r="AG14" s="40">
        <f t="shared" si="0"/>
        <v>27.599999999999998</v>
      </c>
      <c r="AH14" s="45"/>
      <c r="AI14" s="46" t="s">
        <v>206</v>
      </c>
    </row>
    <row r="15" spans="1:35" s="2" customFormat="1" ht="27" customHeight="1">
      <c r="A15" s="181" t="s">
        <v>212</v>
      </c>
      <c r="B15" s="181"/>
      <c r="C15" s="181"/>
      <c r="D15" s="14"/>
      <c r="E15" s="14"/>
      <c r="F15" s="14"/>
      <c r="G15" s="14"/>
      <c r="H15" s="92"/>
      <c r="I15" s="92"/>
      <c r="J15" s="92">
        <f>SUM(J5:J8)</f>
        <v>4.941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44"/>
      <c r="Y15" s="98"/>
      <c r="Z15" s="98"/>
      <c r="AA15" s="98"/>
      <c r="AB15" s="98"/>
      <c r="AC15" s="98"/>
      <c r="AD15" s="98"/>
      <c r="AE15" s="98"/>
      <c r="AF15" s="99">
        <f>SUM(AF5:AF14)</f>
        <v>1100.47</v>
      </c>
      <c r="AG15" s="99">
        <f>ROUND(SUM(AG5:AG14),2)</f>
        <v>330.14</v>
      </c>
      <c r="AH15" s="100"/>
      <c r="AI15" s="42"/>
    </row>
  </sheetData>
  <sheetProtection/>
  <mergeCells count="24">
    <mergeCell ref="A1:IV1"/>
    <mergeCell ref="A3:A4"/>
    <mergeCell ref="A15:C15"/>
    <mergeCell ref="AI3:AI4"/>
    <mergeCell ref="AH3:AH4"/>
    <mergeCell ref="AG3:AG4"/>
    <mergeCell ref="AF3:AF4"/>
    <mergeCell ref="H3:H4"/>
    <mergeCell ref="I3:I4"/>
    <mergeCell ref="J3:J4"/>
    <mergeCell ref="D3:D4"/>
    <mergeCell ref="E3:E4"/>
    <mergeCell ref="C3:C4"/>
    <mergeCell ref="B3:B4"/>
    <mergeCell ref="A2:AI2"/>
    <mergeCell ref="K3:L3"/>
    <mergeCell ref="M3:O3"/>
    <mergeCell ref="P3:R3"/>
    <mergeCell ref="S3:X3"/>
    <mergeCell ref="Y3:AA3"/>
    <mergeCell ref="AB3:AC3"/>
    <mergeCell ref="AD3:AE3"/>
    <mergeCell ref="F3:F4"/>
    <mergeCell ref="G3:G4"/>
  </mergeCells>
  <printOptions/>
  <pageMargins left="0.75" right="0.75" top="1" bottom="1" header="0.51" footer="0.51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Sky123.Org</cp:lastModifiedBy>
  <cp:lastPrinted>2019-12-27T02:35:52Z</cp:lastPrinted>
  <dcterms:created xsi:type="dcterms:W3CDTF">2019-11-04T01:56:52Z</dcterms:created>
  <dcterms:modified xsi:type="dcterms:W3CDTF">2019-12-27T02:35:58Z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